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19\第2章\"/>
    </mc:Choice>
  </mc:AlternateContent>
  <xr:revisionPtr revIDLastSave="0" documentId="13_ncr:1_{530B9561-F380-48D2-BEDC-A6C3892C3C1B}" xr6:coauthVersionLast="47" xr6:coauthVersionMax="47" xr10:uidLastSave="{00000000-0000-0000-0000-000000000000}"/>
  <bookViews>
    <workbookView xWindow="780" yWindow="1890" windowWidth="19410" windowHeight="12795" activeTab="2" xr2:uid="{BFC33011-A899-4FAD-B9BF-25E1566D6DB4}"/>
  </bookViews>
  <sheets>
    <sheet name="売上表" sheetId="1" r:id="rId1"/>
    <sheet name="商品リスト" sheetId="2" r:id="rId2"/>
    <sheet name="2-1-3" sheetId="3" r:id="rId3"/>
    <sheet name="2-1-4-1" sheetId="4" r:id="rId4"/>
    <sheet name="2-1-4-2" sheetId="11" r:id="rId5"/>
    <sheet name="2-1-4-3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2" hidden="1">'2-1-3'!$B$1:$F$19</definedName>
    <definedName name="_xlnm._FilterDatabase" localSheetId="3" hidden="1">'2-1-4-1'!$B$1:$F$18</definedName>
    <definedName name="_xlnm._FilterDatabase" localSheetId="4" hidden="1">'2-1-4-2'!$A$4:$K$25</definedName>
    <definedName name="_xlnm._FilterDatabase" localSheetId="5" hidden="1">'2-1-4-3'!$B$1:$G$19</definedName>
    <definedName name="_xlnm._FilterDatabase" localSheetId="1" hidden="1">商品リスト!#REF!</definedName>
    <definedName name="_xlnm._FilterDatabase" localSheetId="0" hidden="1">売上表!$B$1:$G$19</definedName>
    <definedName name="_xlnm.Criteria" localSheetId="4">'2-1-4-2'!#REF!</definedName>
    <definedName name="_xlnm.Extract" localSheetId="4">'2-1-4-2'!#REF!</definedName>
    <definedName name="v" localSheetId="2">#REF!</definedName>
    <definedName name="v" localSheetId="3">#REF!</definedName>
    <definedName name="v" localSheetId="4">#REF!</definedName>
    <definedName name="v" localSheetId="1">#REF!</definedName>
    <definedName name="v">#REF!</definedName>
    <definedName name="あ" localSheetId="2">"A-"&amp;TEXT(ROW(#REF!),"000")</definedName>
    <definedName name="あ" localSheetId="3">"A-"&amp;TEXT(ROW(#REF!),"000")</definedName>
    <definedName name="あ" localSheetId="1">"A-"&amp;TEXT(ROW(#REF!),"000")</definedName>
    <definedName name="あ">"A-"&amp;TEXT(ROW(#REF!),"000")</definedName>
    <definedName name="インテリア" localSheetId="2">#REF!</definedName>
    <definedName name="インテリア" localSheetId="3">#REF!</definedName>
    <definedName name="インテリア" localSheetId="4">#REF!</definedName>
    <definedName name="インテリア" localSheetId="1">#REF!</definedName>
    <definedName name="インテリア">#REF!</definedName>
    <definedName name="フリガナ">[1]名簿!$C$3:$C$20</definedName>
    <definedName name="伊東">'[2]クロス3-別方法'!$B$5:$E$5</definedName>
    <definedName name="営業1課" localSheetId="2">#REF!</definedName>
    <definedName name="営業1課" localSheetId="3">#REF!</definedName>
    <definedName name="営業1課" localSheetId="4">#REF!</definedName>
    <definedName name="営業1課" localSheetId="1">#REF!</definedName>
    <definedName name="営業1課">#REF!</definedName>
    <definedName name="営業2課" localSheetId="2">#REF!</definedName>
    <definedName name="営業2課" localSheetId="3">#REF!</definedName>
    <definedName name="営業2課" localSheetId="4">#REF!</definedName>
    <definedName name="営業2課" localSheetId="1">#REF!</definedName>
    <definedName name="営業2課">#REF!</definedName>
    <definedName name="関西" localSheetId="2">#REF!</definedName>
    <definedName name="関西" localSheetId="3">#REF!</definedName>
    <definedName name="関西" localSheetId="4">#REF!</definedName>
    <definedName name="関西" localSheetId="1">#REF!</definedName>
    <definedName name="関西">#REF!</definedName>
    <definedName name="関東" localSheetId="2">#REF!</definedName>
    <definedName name="関東" localSheetId="3">#REF!</definedName>
    <definedName name="関東" localSheetId="4">#REF!</definedName>
    <definedName name="関東" localSheetId="1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2">#REF!</definedName>
    <definedName name="高澤利也" localSheetId="3">#REF!</definedName>
    <definedName name="高澤利也" localSheetId="4">#REF!</definedName>
    <definedName name="高澤利也" localSheetId="1">#REF!</definedName>
    <definedName name="高澤利也">#REF!</definedName>
    <definedName name="佐藤">'[2]クロス3-別方法'!$B$2:$E$2</definedName>
    <definedName name="雑貨" localSheetId="2">#REF!</definedName>
    <definedName name="雑貨" localSheetId="3">#REF!</definedName>
    <definedName name="雑貨" localSheetId="4">#REF!</definedName>
    <definedName name="雑貨" localSheetId="1">#REF!</definedName>
    <definedName name="雑貨">#REF!</definedName>
    <definedName name="資格名">[4]資格一覧!$A$2:$A$51</definedName>
    <definedName name="女" localSheetId="2">#REF!</definedName>
    <definedName name="女" localSheetId="3">#REF!</definedName>
    <definedName name="女" localSheetId="4">#REF!</definedName>
    <definedName name="女" localSheetId="1">#REF!</definedName>
    <definedName name="女">#REF!</definedName>
    <definedName name="上原里香" localSheetId="2">#REF!</definedName>
    <definedName name="上原里香" localSheetId="3">#REF!</definedName>
    <definedName name="上原里香" localSheetId="4">#REF!</definedName>
    <definedName name="上原里香" localSheetId="1">#REF!</definedName>
    <definedName name="上原里香">#REF!</definedName>
    <definedName name="新谷勇作" localSheetId="2">#REF!</definedName>
    <definedName name="新谷勇作" localSheetId="3">#REF!</definedName>
    <definedName name="新谷勇作" localSheetId="4">#REF!</definedName>
    <definedName name="新谷勇作" localSheetId="1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2">#REF!</definedName>
    <definedName name="男" localSheetId="3">#REF!</definedName>
    <definedName name="男" localSheetId="4">#REF!</definedName>
    <definedName name="男" localSheetId="1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2">#REF!</definedName>
    <definedName name="浜中美智" localSheetId="3">#REF!</definedName>
    <definedName name="浜中美智" localSheetId="4">#REF!</definedName>
    <definedName name="浜中美智" localSheetId="1">#REF!</definedName>
    <definedName name="浜中美智">#REF!</definedName>
    <definedName name="福山雅子" localSheetId="2">#REF!</definedName>
    <definedName name="福山雅子" localSheetId="3">#REF!</definedName>
    <definedName name="福山雅子" localSheetId="4">#REF!</definedName>
    <definedName name="福山雅子" localSheetId="1">#REF!</definedName>
    <definedName name="福山雅子">#REF!</definedName>
    <definedName name="法人格">[8]会社名2!$D$16:$D$19</definedName>
    <definedName name="名簿">[1]名簿!$B$2</definedName>
    <definedName name="有馬雪美" localSheetId="2">#REF!</definedName>
    <definedName name="有馬雪美" localSheetId="3">#REF!</definedName>
    <definedName name="有馬雪美" localSheetId="4">#REF!</definedName>
    <definedName name="有馬雪美" localSheetId="1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1" l="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G2" i="5" l="1"/>
  <c r="G19" i="5"/>
  <c r="F19" i="5"/>
  <c r="E19" i="5"/>
  <c r="G18" i="5"/>
  <c r="F18" i="5"/>
  <c r="E18" i="5"/>
  <c r="G17" i="5"/>
  <c r="F17" i="5"/>
  <c r="E17" i="5"/>
  <c r="G16" i="5"/>
  <c r="F16" i="5"/>
  <c r="E16" i="5"/>
  <c r="G15" i="5"/>
  <c r="F15" i="5"/>
  <c r="E15" i="5"/>
  <c r="G14" i="5"/>
  <c r="F14" i="5"/>
  <c r="E14" i="5"/>
  <c r="G13" i="5"/>
  <c r="F13" i="5"/>
  <c r="E13" i="5"/>
  <c r="G12" i="5"/>
  <c r="F12" i="5"/>
  <c r="E12" i="5"/>
  <c r="G11" i="5"/>
  <c r="F11" i="5"/>
  <c r="E11" i="5"/>
  <c r="G10" i="5"/>
  <c r="F10" i="5"/>
  <c r="E10" i="5"/>
  <c r="G9" i="5"/>
  <c r="F9" i="5"/>
  <c r="E9" i="5"/>
  <c r="G8" i="5"/>
  <c r="F8" i="5"/>
  <c r="E8" i="5"/>
  <c r="G7" i="5"/>
  <c r="F7" i="5"/>
  <c r="E7" i="5"/>
  <c r="G6" i="5"/>
  <c r="F6" i="5"/>
  <c r="E6" i="5"/>
  <c r="G5" i="5"/>
  <c r="F5" i="5"/>
  <c r="E5" i="5"/>
  <c r="G4" i="5"/>
  <c r="F4" i="5"/>
  <c r="E4" i="5"/>
  <c r="G3" i="5"/>
  <c r="F3" i="5"/>
  <c r="E3" i="5"/>
  <c r="F2" i="5"/>
  <c r="E2" i="5"/>
  <c r="E19" i="4"/>
  <c r="F19" i="4"/>
  <c r="G19" i="4"/>
  <c r="E2" i="4"/>
  <c r="F2" i="4"/>
  <c r="G2" i="4"/>
  <c r="E3" i="4"/>
  <c r="F3" i="4"/>
  <c r="G3" i="4"/>
  <c r="E4" i="4"/>
  <c r="F4" i="4"/>
  <c r="G4" i="4"/>
  <c r="E5" i="4"/>
  <c r="F5" i="4"/>
  <c r="G5" i="4"/>
  <c r="E6" i="4"/>
  <c r="F6" i="4"/>
  <c r="G6" i="4"/>
  <c r="E7" i="4"/>
  <c r="F7" i="4"/>
  <c r="G7" i="4"/>
  <c r="E8" i="4"/>
  <c r="F8" i="4"/>
  <c r="G8" i="4"/>
  <c r="E9" i="4"/>
  <c r="F9" i="4"/>
  <c r="G9" i="4"/>
  <c r="E10" i="4"/>
  <c r="F10" i="4"/>
  <c r="G10" i="4"/>
  <c r="E11" i="4"/>
  <c r="F11" i="4"/>
  <c r="G11" i="4"/>
  <c r="E12" i="4"/>
  <c r="F12" i="4"/>
  <c r="G12" i="4"/>
  <c r="E13" i="4"/>
  <c r="F13" i="4"/>
  <c r="G13" i="4"/>
  <c r="E14" i="4"/>
  <c r="F14" i="4"/>
  <c r="G14" i="4"/>
  <c r="E15" i="4"/>
  <c r="F15" i="4"/>
  <c r="G15" i="4"/>
  <c r="E16" i="4"/>
  <c r="F16" i="4"/>
  <c r="G16" i="4"/>
  <c r="E17" i="4"/>
  <c r="F17" i="4"/>
  <c r="G17" i="4"/>
  <c r="E18" i="4"/>
  <c r="F18" i="4"/>
  <c r="G18" i="4"/>
  <c r="E2" i="3"/>
  <c r="F2" i="3"/>
  <c r="G2" i="3"/>
  <c r="E2" i="1"/>
  <c r="F2" i="1"/>
  <c r="G2" i="1"/>
  <c r="I2" i="1" s="1"/>
  <c r="E3" i="1"/>
  <c r="F3" i="1"/>
  <c r="G3" i="1"/>
  <c r="I3" i="1" s="1"/>
  <c r="E4" i="1"/>
  <c r="F4" i="1"/>
  <c r="G4" i="1"/>
  <c r="I4" i="1" s="1"/>
  <c r="E5" i="1"/>
  <c r="F5" i="1"/>
  <c r="G5" i="1"/>
  <c r="I5" i="1" s="1"/>
  <c r="E6" i="1"/>
  <c r="F6" i="1"/>
  <c r="G6" i="1"/>
  <c r="I6" i="1" s="1"/>
  <c r="E7" i="1"/>
  <c r="F7" i="1"/>
  <c r="G7" i="1"/>
  <c r="I7" i="1" s="1"/>
  <c r="E8" i="1"/>
  <c r="F8" i="1"/>
  <c r="G8" i="1"/>
  <c r="I8" i="1" s="1"/>
  <c r="E9" i="1"/>
  <c r="F9" i="1"/>
  <c r="G9" i="1"/>
  <c r="I9" i="1" s="1"/>
  <c r="E10" i="1"/>
  <c r="F10" i="1"/>
  <c r="G10" i="1"/>
  <c r="I10" i="1" s="1"/>
  <c r="E11" i="1"/>
  <c r="F11" i="1"/>
  <c r="G11" i="1"/>
  <c r="I11" i="1" s="1"/>
  <c r="E12" i="1"/>
  <c r="F12" i="1"/>
  <c r="G12" i="1"/>
  <c r="I12" i="1" s="1"/>
  <c r="E13" i="1"/>
  <c r="F13" i="1"/>
  <c r="G13" i="1"/>
  <c r="I13" i="1" s="1"/>
  <c r="E14" i="1"/>
  <c r="F14" i="1"/>
  <c r="G14" i="1"/>
  <c r="I14" i="1" s="1"/>
  <c r="E15" i="1"/>
  <c r="F15" i="1"/>
  <c r="G15" i="1"/>
  <c r="I15" i="1" s="1"/>
  <c r="E16" i="1"/>
  <c r="F16" i="1"/>
  <c r="G16" i="1"/>
  <c r="I16" i="1" s="1"/>
  <c r="E17" i="1"/>
  <c r="F17" i="1"/>
  <c r="G17" i="1"/>
  <c r="I17" i="1" s="1"/>
  <c r="E18" i="1"/>
  <c r="F18" i="1"/>
  <c r="G18" i="1"/>
  <c r="I18" i="1" s="1"/>
  <c r="E19" i="1"/>
  <c r="F19" i="1"/>
  <c r="G19" i="1"/>
  <c r="I19" i="1" s="1"/>
</calcChain>
</file>

<file path=xl/sharedStrings.xml><?xml version="1.0" encoding="utf-8"?>
<sst xmlns="http://schemas.openxmlformats.org/spreadsheetml/2006/main" count="307" uniqueCount="193">
  <si>
    <t>Ｎ011</t>
  </si>
  <si>
    <t>玲豆ん堂</t>
    <rPh sb="0" eb="4">
      <t>レイズンドウ</t>
    </rPh>
    <phoneticPr fontId="3"/>
  </si>
  <si>
    <t>Ｎ010</t>
  </si>
  <si>
    <t>桜Beans</t>
    <rPh sb="0" eb="6">
      <t>サクラビーンズ</t>
    </rPh>
    <phoneticPr fontId="3"/>
  </si>
  <si>
    <t>D008</t>
  </si>
  <si>
    <t>胡桃本舗</t>
    <rPh sb="0" eb="2">
      <t>クルミ</t>
    </rPh>
    <rPh sb="2" eb="4">
      <t>ホンポ</t>
    </rPh>
    <phoneticPr fontId="3"/>
  </si>
  <si>
    <t>Ｎ008</t>
  </si>
  <si>
    <t>菜ッ津堂</t>
    <rPh sb="0" eb="1">
      <t>ナ</t>
    </rPh>
    <rPh sb="1" eb="2">
      <t>ッ</t>
    </rPh>
    <rPh sb="2" eb="4">
      <t>ツドウ</t>
    </rPh>
    <phoneticPr fontId="3"/>
  </si>
  <si>
    <t>D001</t>
  </si>
  <si>
    <t>美乾屋</t>
    <rPh sb="0" eb="1">
      <t>ビ</t>
    </rPh>
    <rPh sb="1" eb="2">
      <t>カワ</t>
    </rPh>
    <rPh sb="2" eb="3">
      <t>ヤ</t>
    </rPh>
    <phoneticPr fontId="3"/>
  </si>
  <si>
    <t>Ｎ002</t>
  </si>
  <si>
    <t>Ｎ012</t>
  </si>
  <si>
    <t>Ｎ005</t>
  </si>
  <si>
    <t>D007</t>
  </si>
  <si>
    <t>Ｎ001</t>
  </si>
  <si>
    <t>D005</t>
  </si>
  <si>
    <t>D004</t>
  </si>
  <si>
    <t>Ｎ006</t>
  </si>
  <si>
    <t>Ｎ003</t>
  </si>
  <si>
    <t>Ｎ004</t>
  </si>
  <si>
    <t>売上</t>
    <rPh sb="0" eb="2">
      <t>ウリアゲ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</si>
  <si>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</si>
  <si>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</si>
  <si>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原産国</t>
    <rPh sb="0" eb="2">
      <t>ゲンサン</t>
    </rPh>
    <rPh sb="2" eb="3">
      <t>コク</t>
    </rPh>
    <phoneticPr fontId="3"/>
  </si>
  <si>
    <t>商品名</t>
    <rPh sb="0" eb="3">
      <t>ショウヒンメイ</t>
    </rPh>
    <phoneticPr fontId="3"/>
  </si>
  <si>
    <t>商品ID</t>
    <rPh sb="0" eb="2">
      <t>ショウヒン</t>
    </rPh>
    <phoneticPr fontId="3"/>
  </si>
  <si>
    <t>ショップ名</t>
    <rPh sb="4" eb="5">
      <t>メイ</t>
    </rPh>
    <phoneticPr fontId="3"/>
  </si>
  <si>
    <t>日付</t>
    <rPh sb="0" eb="2">
      <t>ヒヅケ</t>
    </rPh>
    <phoneticPr fontId="3"/>
  </si>
  <si>
    <t>No.</t>
    <phoneticPr fontId="3"/>
  </si>
  <si>
    <t>カリフォルニア</t>
  </si>
  <si>
    <t>レーズン</t>
  </si>
  <si>
    <t>フィリピン</t>
  </si>
  <si>
    <t>マンゴー</t>
  </si>
  <si>
    <t>D006</t>
  </si>
  <si>
    <t>アメリカ</t>
  </si>
  <si>
    <t>プルーン</t>
  </si>
  <si>
    <t>ブルーベリー</t>
  </si>
  <si>
    <t>D003</t>
  </si>
  <si>
    <t>D002</t>
  </si>
  <si>
    <t>パイン</t>
  </si>
  <si>
    <t>マカデミア</t>
  </si>
  <si>
    <t>Ｎ013</t>
  </si>
  <si>
    <t>ピスタチオ</t>
  </si>
  <si>
    <t>クルミ</t>
  </si>
  <si>
    <t>Ｎ009</t>
  </si>
  <si>
    <t>Ｎ007</t>
  </si>
  <si>
    <t>インド</t>
  </si>
  <si>
    <t>カシューナッツ</t>
  </si>
  <si>
    <t>アーモンド</t>
  </si>
  <si>
    <t>レギュラー</t>
  </si>
  <si>
    <t>1210-31-022</t>
    <phoneticPr fontId="3"/>
  </si>
  <si>
    <t>090-****-0104</t>
  </si>
  <si>
    <t>東京都調布市佐須町＊＊＊</t>
    <phoneticPr fontId="3"/>
  </si>
  <si>
    <t>182-0016</t>
    <phoneticPr fontId="3"/>
  </si>
  <si>
    <t>東野正昭</t>
    <rPh sb="0" eb="1">
      <t>ヒガシ</t>
    </rPh>
    <rPh sb="2" eb="4">
      <t>マサアキ</t>
    </rPh>
    <phoneticPr fontId="3"/>
  </si>
  <si>
    <t>MW022</t>
  </si>
  <si>
    <t>プレミアム</t>
  </si>
  <si>
    <t>1200-30-021</t>
    <phoneticPr fontId="3"/>
  </si>
  <si>
    <t>090-****-0103</t>
  </si>
  <si>
    <t>愛知県名古屋市北区大蔵町＊＊＊</t>
    <phoneticPr fontId="3"/>
  </si>
  <si>
    <t>462-0858</t>
    <phoneticPr fontId="3"/>
  </si>
  <si>
    <t>渡部綾乃</t>
    <rPh sb="0" eb="2">
      <t>ワタベ</t>
    </rPh>
    <rPh sb="2" eb="4">
      <t>アヤノ</t>
    </rPh>
    <phoneticPr fontId="3"/>
  </si>
  <si>
    <t>MW021</t>
  </si>
  <si>
    <t>ゴールド</t>
    <phoneticPr fontId="3"/>
  </si>
  <si>
    <t>1190-29-020</t>
    <phoneticPr fontId="3"/>
  </si>
  <si>
    <t>080-****-0001</t>
  </si>
  <si>
    <t>京都府宇治市池尾仙郷山＊＊＊</t>
    <phoneticPr fontId="3"/>
  </si>
  <si>
    <t>601-1394</t>
    <phoneticPr fontId="3"/>
  </si>
  <si>
    <t>根岸拓也</t>
    <rPh sb="0" eb="2">
      <t>ネギシ</t>
    </rPh>
    <rPh sb="2" eb="4">
      <t>タクヤ</t>
    </rPh>
    <phoneticPr fontId="3"/>
  </si>
  <si>
    <t>MW020</t>
  </si>
  <si>
    <t>ダイヤモンド</t>
  </si>
  <si>
    <t>1180-28-019</t>
    <phoneticPr fontId="3"/>
  </si>
  <si>
    <t>090-****-0102</t>
  </si>
  <si>
    <t>静岡県沼津市春日町＊＊＊</t>
    <phoneticPr fontId="3"/>
  </si>
  <si>
    <t>410-0844</t>
    <phoneticPr fontId="3"/>
  </si>
  <si>
    <t>横田里奈</t>
    <rPh sb="0" eb="2">
      <t>ヨコタ</t>
    </rPh>
    <rPh sb="2" eb="3">
      <t>サト</t>
    </rPh>
    <phoneticPr fontId="3"/>
  </si>
  <si>
    <t>MW019</t>
  </si>
  <si>
    <t>1170-27-018</t>
    <phoneticPr fontId="3"/>
  </si>
  <si>
    <t>070-****-0101</t>
    <phoneticPr fontId="3"/>
  </si>
  <si>
    <t>大阪府吹田市豊津町＊＊＊</t>
    <phoneticPr fontId="3"/>
  </si>
  <si>
    <t>564-0051</t>
    <phoneticPr fontId="3"/>
  </si>
  <si>
    <t>南唯一</t>
    <rPh sb="0" eb="1">
      <t>ミナミ</t>
    </rPh>
    <rPh sb="1" eb="2">
      <t>ユイ</t>
    </rPh>
    <rPh sb="2" eb="3">
      <t>イチ</t>
    </rPh>
    <phoneticPr fontId="3"/>
  </si>
  <si>
    <t>MW018</t>
  </si>
  <si>
    <t>ロイヤル</t>
  </si>
  <si>
    <t>1160-26-017</t>
    <phoneticPr fontId="3"/>
  </si>
  <si>
    <t>090-****-0100</t>
  </si>
  <si>
    <t>埼玉県川越市旭町＊＊＊</t>
    <phoneticPr fontId="3"/>
  </si>
  <si>
    <t>350-1126</t>
    <phoneticPr fontId="3"/>
  </si>
  <si>
    <t>甲斐健太</t>
    <rPh sb="0" eb="2">
      <t>カイ</t>
    </rPh>
    <rPh sb="2" eb="4">
      <t>ケンタ</t>
    </rPh>
    <phoneticPr fontId="3"/>
  </si>
  <si>
    <t>MW017</t>
    <phoneticPr fontId="3"/>
  </si>
  <si>
    <t>シルバー</t>
  </si>
  <si>
    <t>1140-24-015</t>
    <phoneticPr fontId="3"/>
  </si>
  <si>
    <t>0283-**-0000</t>
    <phoneticPr fontId="3"/>
  </si>
  <si>
    <t>栃木県佐野市赤坂町＊＊＊</t>
    <phoneticPr fontId="3"/>
  </si>
  <si>
    <t>327-0004</t>
  </si>
  <si>
    <t>柿崎翼</t>
    <rPh sb="0" eb="2">
      <t>カキザキ</t>
    </rPh>
    <rPh sb="2" eb="3">
      <t>ツバサ</t>
    </rPh>
    <phoneticPr fontId="3"/>
  </si>
  <si>
    <t>MW015</t>
  </si>
  <si>
    <t>1130-23-014</t>
    <phoneticPr fontId="3"/>
  </si>
  <si>
    <t>080-****-0002</t>
    <phoneticPr fontId="3"/>
  </si>
  <si>
    <t>東京都足立区栗原＊＊＊</t>
    <phoneticPr fontId="3"/>
  </si>
  <si>
    <t>123-0842</t>
  </si>
  <si>
    <t>長谷川由美子</t>
    <rPh sb="0" eb="3">
      <t>ハセガワ</t>
    </rPh>
    <rPh sb="3" eb="6">
      <t>ユミコ</t>
    </rPh>
    <phoneticPr fontId="3"/>
  </si>
  <si>
    <t>MW014</t>
  </si>
  <si>
    <t>1120-22-013</t>
    <phoneticPr fontId="3"/>
  </si>
  <si>
    <t>058-***-0000</t>
    <phoneticPr fontId="3"/>
  </si>
  <si>
    <t>岐阜県羽島市足近町＊＊＊</t>
    <phoneticPr fontId="3"/>
  </si>
  <si>
    <t>501-6207</t>
  </si>
  <si>
    <t>水口幸子</t>
    <rPh sb="0" eb="4">
      <t>ミズクチサチコ</t>
    </rPh>
    <phoneticPr fontId="3"/>
  </si>
  <si>
    <t>MW013</t>
  </si>
  <si>
    <t>1110-21-012</t>
    <phoneticPr fontId="3"/>
  </si>
  <si>
    <t>柿崎結菜</t>
    <rPh sb="0" eb="2">
      <t>カキザキ</t>
    </rPh>
    <rPh sb="2" eb="4">
      <t>ユウナ</t>
    </rPh>
    <phoneticPr fontId="3"/>
  </si>
  <si>
    <t>MW012</t>
  </si>
  <si>
    <t>1100-20-011</t>
    <phoneticPr fontId="3"/>
  </si>
  <si>
    <t>090-****-0111</t>
  </si>
  <si>
    <t>大阪府大阪市港区磯路＊＊＊</t>
    <phoneticPr fontId="3"/>
  </si>
  <si>
    <t>552-0003</t>
  </si>
  <si>
    <t>MW011</t>
  </si>
  <si>
    <t>レギュラー</t>
    <phoneticPr fontId="3"/>
  </si>
  <si>
    <t>1090-19-010</t>
    <phoneticPr fontId="3"/>
  </si>
  <si>
    <t>090-****-0007</t>
  </si>
  <si>
    <t>大阪府高槻市別所本町＊＊＊</t>
    <phoneticPr fontId="3"/>
  </si>
  <si>
    <t>569-1114</t>
  </si>
  <si>
    <t>里中美咲</t>
    <rPh sb="0" eb="2">
      <t>サトナカ</t>
    </rPh>
    <rPh sb="2" eb="4">
      <t>ミサキ</t>
    </rPh>
    <phoneticPr fontId="3"/>
  </si>
  <si>
    <t>MW010</t>
  </si>
  <si>
    <t>プラチナ</t>
  </si>
  <si>
    <t>1080-18-009</t>
    <phoneticPr fontId="3"/>
  </si>
  <si>
    <t>千葉県千葉市若葉区大草町＊＊＊</t>
    <phoneticPr fontId="3"/>
  </si>
  <si>
    <t>234-0011</t>
  </si>
  <si>
    <t>笛木雅也</t>
    <rPh sb="0" eb="2">
      <t>フエキ</t>
    </rPh>
    <rPh sb="2" eb="4">
      <t>マサヤ</t>
    </rPh>
    <phoneticPr fontId="3"/>
  </si>
  <si>
    <t>MW009</t>
  </si>
  <si>
    <t>ブロンズ</t>
  </si>
  <si>
    <t>1030-13-004</t>
    <phoneticPr fontId="3"/>
  </si>
  <si>
    <t>080-****-0003</t>
  </si>
  <si>
    <t>神奈川県川崎市麻生区片平＊＊＊</t>
    <phoneticPr fontId="3"/>
  </si>
  <si>
    <t>215-0023</t>
  </si>
  <si>
    <t>相澤優斗</t>
    <rPh sb="0" eb="2">
      <t>アイザワ</t>
    </rPh>
    <rPh sb="2" eb="4">
      <t>ユウト</t>
    </rPh>
    <phoneticPr fontId="3"/>
  </si>
  <si>
    <t>MW008</t>
  </si>
  <si>
    <t>1070-17-008</t>
    <phoneticPr fontId="3"/>
  </si>
  <si>
    <t>070-****-0201</t>
    <phoneticPr fontId="3"/>
  </si>
  <si>
    <t>東京都中央区明石町＊＊＊</t>
    <phoneticPr fontId="3"/>
  </si>
  <si>
    <t>104-0044</t>
  </si>
  <si>
    <t>久米佑一朗</t>
    <rPh sb="0" eb="2">
      <t>クメ</t>
    </rPh>
    <rPh sb="2" eb="4">
      <t>ユウイチ</t>
    </rPh>
    <rPh sb="4" eb="5">
      <t>ロウ</t>
    </rPh>
    <phoneticPr fontId="3"/>
  </si>
  <si>
    <t>MW007</t>
  </si>
  <si>
    <t>ゴールド</t>
  </si>
  <si>
    <t>1060-16-007</t>
    <phoneticPr fontId="3"/>
  </si>
  <si>
    <t>090-****-0006</t>
  </si>
  <si>
    <t>兵庫県芦屋市岩園町＊＊＊</t>
    <phoneticPr fontId="3"/>
  </si>
  <si>
    <t>659-0013</t>
  </si>
  <si>
    <t>春日杏</t>
    <rPh sb="0" eb="2">
      <t>カスガ</t>
    </rPh>
    <rPh sb="2" eb="3">
      <t>アン</t>
    </rPh>
    <phoneticPr fontId="3"/>
  </si>
  <si>
    <t>MW006</t>
  </si>
  <si>
    <t>1050-15-006</t>
    <phoneticPr fontId="3"/>
  </si>
  <si>
    <t>090-****-0005</t>
  </si>
  <si>
    <t>奈良県橿原市太田市町＊＊＊</t>
    <phoneticPr fontId="3"/>
  </si>
  <si>
    <t>634-0001</t>
  </si>
  <si>
    <t>山口一輝</t>
    <rPh sb="0" eb="2">
      <t>ヤマグチ</t>
    </rPh>
    <rPh sb="2" eb="4">
      <t>イッキ</t>
    </rPh>
    <phoneticPr fontId="3"/>
  </si>
  <si>
    <t>MW005</t>
  </si>
  <si>
    <t>1040-14-005</t>
    <phoneticPr fontId="3"/>
  </si>
  <si>
    <t>090-****-0004</t>
  </si>
  <si>
    <t>大阪府大阪市北区角田町＊＊＊</t>
    <phoneticPr fontId="3"/>
  </si>
  <si>
    <t>530-0017</t>
  </si>
  <si>
    <t>塩川明日香</t>
    <rPh sb="0" eb="2">
      <t>シオカワ</t>
    </rPh>
    <rPh sb="2" eb="5">
      <t>アスカ</t>
    </rPh>
    <phoneticPr fontId="3"/>
  </si>
  <si>
    <t>MW004</t>
  </si>
  <si>
    <t>1020-12-003</t>
    <phoneticPr fontId="3"/>
  </si>
  <si>
    <t>090-****-0025</t>
  </si>
  <si>
    <t>東京都台東区上野桜＊＊＊</t>
    <phoneticPr fontId="3"/>
  </si>
  <si>
    <t>110-0005</t>
  </si>
  <si>
    <t>北山幸恵</t>
    <rPh sb="0" eb="2">
      <t>キタヤマ</t>
    </rPh>
    <rPh sb="2" eb="4">
      <t>サチエ</t>
    </rPh>
    <phoneticPr fontId="3"/>
  </si>
  <si>
    <t>MW003</t>
  </si>
  <si>
    <t>1010-11-002</t>
    <phoneticPr fontId="3"/>
  </si>
  <si>
    <t>070-****-0002</t>
  </si>
  <si>
    <t>愛知県豊田市曙町＊＊＊</t>
    <phoneticPr fontId="3"/>
  </si>
  <si>
    <t>471-0835</t>
  </si>
  <si>
    <t>大塚澪</t>
    <rPh sb="0" eb="2">
      <t>オオツカ</t>
    </rPh>
    <rPh sb="2" eb="3">
      <t>ミオ</t>
    </rPh>
    <phoneticPr fontId="3"/>
  </si>
  <si>
    <t>MW002</t>
  </si>
  <si>
    <t>ロイヤル</t>
    <phoneticPr fontId="3"/>
  </si>
  <si>
    <t>1000-10-001</t>
    <phoneticPr fontId="3"/>
  </si>
  <si>
    <t>090-****-0001</t>
    <phoneticPr fontId="3"/>
  </si>
  <si>
    <t>千葉県千葉市稲毛区あやめ台＊＊＊</t>
    <phoneticPr fontId="3"/>
  </si>
  <si>
    <t>263-5552</t>
  </si>
  <si>
    <t>種田久美子</t>
    <rPh sb="0" eb="2">
      <t>タネダ</t>
    </rPh>
    <rPh sb="2" eb="5">
      <t>クミコ</t>
    </rPh>
    <phoneticPr fontId="3"/>
  </si>
  <si>
    <t>MW001</t>
  </si>
  <si>
    <t>入会日</t>
    <rPh sb="0" eb="3">
      <t>ニュウカイビ</t>
    </rPh>
    <phoneticPr fontId="3"/>
  </si>
  <si>
    <t>会員ランク</t>
    <rPh sb="0" eb="2">
      <t>カイイン</t>
    </rPh>
    <phoneticPr fontId="3"/>
  </si>
  <si>
    <t>カード番号</t>
    <rPh sb="3" eb="5">
      <t>バンゴウ</t>
    </rPh>
    <phoneticPr fontId="3"/>
  </si>
  <si>
    <t>電話番号</t>
    <rPh sb="0" eb="4">
      <t>デンワバンゴウ</t>
    </rPh>
    <phoneticPr fontId="3"/>
  </si>
  <si>
    <t>住所</t>
    <rPh sb="0" eb="2">
      <t>ジュウショ</t>
    </rPh>
    <phoneticPr fontId="3"/>
  </si>
  <si>
    <t>郵便番号</t>
    <rPh sb="0" eb="4">
      <t>ユウビンバンゴウ</t>
    </rPh>
    <phoneticPr fontId="3"/>
  </si>
  <si>
    <t>年齢</t>
    <rPh sb="0" eb="2">
      <t>ネンレイ</t>
    </rPh>
    <phoneticPr fontId="3"/>
  </si>
  <si>
    <t>生年月日</t>
    <rPh sb="0" eb="2">
      <t>セイネン</t>
    </rPh>
    <rPh sb="2" eb="4">
      <t>ガッピ</t>
    </rPh>
    <phoneticPr fontId="3"/>
  </si>
  <si>
    <t>氏名</t>
    <rPh sb="0" eb="2">
      <t>シメイ</t>
    </rPh>
    <phoneticPr fontId="3"/>
  </si>
  <si>
    <t>会員ID</t>
    <rPh sb="0" eb="2">
      <t>カイイン</t>
    </rPh>
    <phoneticPr fontId="3"/>
  </si>
  <si>
    <t>不二桜子</t>
    <rPh sb="0" eb="2">
      <t>フジ</t>
    </rPh>
    <rPh sb="2" eb="4">
      <t>サクラコ</t>
    </rPh>
    <phoneticPr fontId="3"/>
  </si>
  <si>
    <t>検索</t>
    <rPh sb="0" eb="2">
      <t>ケンサク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</si>
</sst>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38" fontId="2" fillId="0" borderId="1" xfId="1" applyFont="1" applyBorder="1">
      <alignment vertical="center"/>
    </xf>
    <xf numFmtId="0" fontId="2" fillId="0" borderId="2" xfId="0" applyFont="1" applyBorder="1">
      <alignment vertical="center"/>
    </xf>
    <xf numFmtId="14" fontId="2" fillId="0" borderId="2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>
      <alignment vertical="center"/>
    </xf>
    <xf numFmtId="38" fontId="2" fillId="0" borderId="2" xfId="1" applyFont="1" applyBorder="1">
      <alignment vertical="center"/>
    </xf>
    <xf numFmtId="38" fontId="2" fillId="0" borderId="0" xfId="1" applyFont="1">
      <alignment vertical="center"/>
    </xf>
    <xf numFmtId="0" fontId="0" fillId="0" borderId="0" xfId="0" applyAlignment="1">
      <alignment horizontal="left" vertical="center"/>
    </xf>
    <xf numFmtId="14" fontId="0" fillId="0" borderId="8" xfId="0" applyNumberFormat="1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4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14" fontId="0" fillId="0" borderId="1" xfId="0" applyNumberFormat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/>
    </xf>
    <xf numFmtId="0" fontId="0" fillId="3" borderId="2" xfId="0" applyFill="1" applyBorder="1" applyAlignment="1">
      <alignment horizontal="center" vertical="center" textRotation="255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EBBA2-A357-4326-92BD-74A0489BEE0F}">
  <dimension ref="A1:I135"/>
  <sheetViews>
    <sheetView workbookViewId="0">
      <selection activeCell="E2" sqref="E2"/>
    </sheetView>
  </sheetViews>
  <sheetFormatPr defaultColWidth="9" defaultRowHeight="18.75" x14ac:dyDescent="0.4"/>
  <cols>
    <col min="1" max="1" width="4" style="1" customWidth="1"/>
    <col min="2" max="2" width="10.25" style="1" bestFit="1" customWidth="1"/>
    <col min="3" max="3" width="11.75" style="1" customWidth="1"/>
    <col min="4" max="4" width="9.125" style="1" customWidth="1"/>
    <col min="5" max="5" width="14.375" style="1" customWidth="1"/>
    <col min="6" max="6" width="14.125" style="1" customWidth="1"/>
    <col min="7" max="7" width="8.375" style="1" customWidth="1"/>
    <col min="8" max="8" width="6.375" style="1" customWidth="1"/>
    <col min="9" max="16384" width="9" style="1"/>
  </cols>
  <sheetData>
    <row r="1" spans="1:9" x14ac:dyDescent="0.4">
      <c r="A1" s="12" t="s">
        <v>28</v>
      </c>
      <c r="B1" s="9" t="s">
        <v>27</v>
      </c>
      <c r="C1" s="9" t="s">
        <v>26</v>
      </c>
      <c r="D1" s="11" t="s">
        <v>25</v>
      </c>
      <c r="E1" s="11" t="s">
        <v>24</v>
      </c>
      <c r="F1" s="9" t="s">
        <v>23</v>
      </c>
      <c r="G1" s="10" t="s">
        <v>22</v>
      </c>
      <c r="H1" s="9" t="s">
        <v>21</v>
      </c>
      <c r="I1" s="8" t="s">
        <v>20</v>
      </c>
    </row>
    <row r="2" spans="1:9" x14ac:dyDescent="0.4">
      <c r="A2" s="6">
        <v>1</v>
      </c>
      <c r="B2" s="5">
        <v>44315</v>
      </c>
      <c r="C2" s="4" t="s">
        <v>5</v>
      </c>
      <c r="D2" s="4" t="s">
        <v>19</v>
      </c>
      <c r="E2" s="4" t="str">
        <f>VLOOKUP($D2,商品リスト!$A$2:$D$22,2,0)</f>
        <v>アーモンド</v>
      </c>
      <c r="F2" s="4" t="str">
        <f>VLOOKUP($D2,商品リスト!$A$2:$D$22,3,0)</f>
        <v>アメリカ</v>
      </c>
      <c r="G2" s="4">
        <f>VLOOKUP($D2,商品リスト!$A$2:$D$22,4,0)</f>
        <v>1000</v>
      </c>
      <c r="H2" s="4">
        <v>29</v>
      </c>
      <c r="I2" s="3">
        <f t="shared" ref="I2:I19" si="0">G2*H2</f>
        <v>29000</v>
      </c>
    </row>
    <row r="3" spans="1:9" x14ac:dyDescent="0.4">
      <c r="A3" s="6">
        <v>2</v>
      </c>
      <c r="B3" s="5">
        <v>44315</v>
      </c>
      <c r="C3" s="4" t="s">
        <v>1</v>
      </c>
      <c r="D3" s="7" t="s">
        <v>8</v>
      </c>
      <c r="E3" s="4" t="str">
        <f>VLOOKUP($D3,商品リスト!$A$2:$D$22,2,0)</f>
        <v>パイン</v>
      </c>
      <c r="F3" s="4" t="str">
        <f>VLOOKUP($D3,商品リスト!$A$2:$D$22,3,0)</f>
        <v>フィリピン</v>
      </c>
      <c r="G3" s="4">
        <f>VLOOKUP($D3,商品リスト!$A$2:$D$22,4,0)</f>
        <v>1250</v>
      </c>
      <c r="H3" s="4">
        <v>6</v>
      </c>
      <c r="I3" s="3">
        <f t="shared" si="0"/>
        <v>7500</v>
      </c>
    </row>
    <row r="4" spans="1:9" x14ac:dyDescent="0.4">
      <c r="A4" s="6">
        <v>3</v>
      </c>
      <c r="B4" s="5">
        <v>44316</v>
      </c>
      <c r="C4" s="4" t="s">
        <v>5</v>
      </c>
      <c r="D4" s="4" t="s">
        <v>6</v>
      </c>
      <c r="E4" s="4" t="str">
        <f>VLOOKUP($D4,商品リスト!$A$2:$D$22,2,0)</f>
        <v>クルミ</v>
      </c>
      <c r="F4" s="4" t="str">
        <f>VLOOKUP($D4,商品リスト!$A$2:$D$22,3,0)</f>
        <v>カリフォルニア</v>
      </c>
      <c r="G4" s="4">
        <f>VLOOKUP($D4,商品リスト!$A$2:$D$22,4,0)</f>
        <v>2500</v>
      </c>
      <c r="H4" s="4">
        <v>30</v>
      </c>
      <c r="I4" s="3">
        <f t="shared" si="0"/>
        <v>75000</v>
      </c>
    </row>
    <row r="5" spans="1:9" x14ac:dyDescent="0.4">
      <c r="A5" s="6">
        <v>4</v>
      </c>
      <c r="B5" s="5">
        <v>44317</v>
      </c>
      <c r="C5" s="4" t="s">
        <v>3</v>
      </c>
      <c r="D5" s="4" t="s">
        <v>18</v>
      </c>
      <c r="E5" s="4" t="str">
        <f>VLOOKUP($D5,商品リスト!$A$2:$D$22,2,0)</f>
        <v>アーモンド</v>
      </c>
      <c r="F5" s="4" t="str">
        <f>VLOOKUP($D5,商品リスト!$A$2:$D$22,3,0)</f>
        <v>アメリカ</v>
      </c>
      <c r="G5" s="4">
        <f>VLOOKUP($D5,商品リスト!$A$2:$D$22,4,0)</f>
        <v>1800</v>
      </c>
      <c r="H5" s="4">
        <v>14</v>
      </c>
      <c r="I5" s="3">
        <f t="shared" si="0"/>
        <v>25200</v>
      </c>
    </row>
    <row r="6" spans="1:9" x14ac:dyDescent="0.4">
      <c r="A6" s="6">
        <v>5</v>
      </c>
      <c r="B6" s="5">
        <v>44317</v>
      </c>
      <c r="C6" s="4" t="s">
        <v>9</v>
      </c>
      <c r="D6" s="4" t="s">
        <v>17</v>
      </c>
      <c r="E6" s="4" t="str">
        <f>VLOOKUP($D6,商品リスト!$A$2:$D$22,2,0)</f>
        <v>カシューナッツ</v>
      </c>
      <c r="F6" s="4" t="str">
        <f>VLOOKUP($D6,商品リスト!$A$2:$D$22,3,0)</f>
        <v>インド</v>
      </c>
      <c r="G6" s="4">
        <f>VLOOKUP($D6,商品リスト!$A$2:$D$22,4,0)</f>
        <v>1000</v>
      </c>
      <c r="H6" s="4">
        <v>15</v>
      </c>
      <c r="I6" s="3">
        <f t="shared" si="0"/>
        <v>15000</v>
      </c>
    </row>
    <row r="7" spans="1:9" x14ac:dyDescent="0.4">
      <c r="A7" s="6">
        <v>6</v>
      </c>
      <c r="B7" s="5">
        <v>44317</v>
      </c>
      <c r="C7" s="4" t="s">
        <v>7</v>
      </c>
      <c r="D7" s="4" t="s">
        <v>16</v>
      </c>
      <c r="E7" s="4" t="str">
        <f>VLOOKUP($D7,商品リスト!$A$2:$D$22,2,0)</f>
        <v>プルーン</v>
      </c>
      <c r="F7" s="4" t="str">
        <f>VLOOKUP($D7,商品リスト!$A$2:$D$22,3,0)</f>
        <v>カリフォルニア</v>
      </c>
      <c r="G7" s="4">
        <f>VLOOKUP($D7,商品リスト!$A$2:$D$22,4,0)</f>
        <v>1500</v>
      </c>
      <c r="H7" s="4">
        <v>27</v>
      </c>
      <c r="I7" s="3">
        <f t="shared" si="0"/>
        <v>40500</v>
      </c>
    </row>
    <row r="8" spans="1:9" x14ac:dyDescent="0.4">
      <c r="A8" s="6">
        <v>7</v>
      </c>
      <c r="B8" s="5">
        <v>44318</v>
      </c>
      <c r="C8" s="4" t="s">
        <v>5</v>
      </c>
      <c r="D8" s="4" t="s">
        <v>15</v>
      </c>
      <c r="E8" s="4" t="str">
        <f>VLOOKUP($D8,商品リスト!$A$2:$D$22,2,0)</f>
        <v>プルーン</v>
      </c>
      <c r="F8" s="4" t="str">
        <f>VLOOKUP($D8,商品リスト!$A$2:$D$22,3,0)</f>
        <v>アメリカ</v>
      </c>
      <c r="G8" s="4">
        <f>VLOOKUP($D8,商品リスト!$A$2:$D$22,4,0)</f>
        <v>1500</v>
      </c>
      <c r="H8" s="4">
        <v>19</v>
      </c>
      <c r="I8" s="3">
        <f t="shared" si="0"/>
        <v>28500</v>
      </c>
    </row>
    <row r="9" spans="1:9" x14ac:dyDescent="0.4">
      <c r="A9" s="6">
        <v>8</v>
      </c>
      <c r="B9" s="5">
        <v>44318</v>
      </c>
      <c r="C9" s="4" t="s">
        <v>9</v>
      </c>
      <c r="D9" s="4" t="s">
        <v>14</v>
      </c>
      <c r="E9" s="4" t="str">
        <f>VLOOKUP($D9,商品リスト!$A$2:$D$22,2,0)</f>
        <v>アーモンド</v>
      </c>
      <c r="F9" s="4" t="str">
        <f>VLOOKUP($D9,商品リスト!$A$2:$D$22,3,0)</f>
        <v>カリフォルニア</v>
      </c>
      <c r="G9" s="4">
        <f>VLOOKUP($D9,商品リスト!$A$2:$D$22,4,0)</f>
        <v>1800</v>
      </c>
      <c r="H9" s="4">
        <v>6</v>
      </c>
      <c r="I9" s="3">
        <f t="shared" si="0"/>
        <v>10800</v>
      </c>
    </row>
    <row r="10" spans="1:9" x14ac:dyDescent="0.4">
      <c r="A10" s="6">
        <v>9</v>
      </c>
      <c r="B10" s="5">
        <v>44318</v>
      </c>
      <c r="C10" s="4" t="s">
        <v>3</v>
      </c>
      <c r="D10" s="4" t="s">
        <v>0</v>
      </c>
      <c r="E10" s="4" t="str">
        <f>VLOOKUP($D10,商品リスト!$A$2:$D$22,2,0)</f>
        <v>ピスタチオ</v>
      </c>
      <c r="F10" s="4" t="str">
        <f>VLOOKUP($D10,商品リスト!$A$2:$D$22,3,0)</f>
        <v>アメリカ</v>
      </c>
      <c r="G10" s="4">
        <f>VLOOKUP($D10,商品リスト!$A$2:$D$22,4,0)</f>
        <v>3000</v>
      </c>
      <c r="H10" s="4">
        <v>22</v>
      </c>
      <c r="I10" s="3">
        <f t="shared" si="0"/>
        <v>66000</v>
      </c>
    </row>
    <row r="11" spans="1:9" x14ac:dyDescent="0.4">
      <c r="A11" s="6">
        <v>10</v>
      </c>
      <c r="B11" s="5">
        <v>44319</v>
      </c>
      <c r="C11" s="4" t="s">
        <v>7</v>
      </c>
      <c r="D11" s="4" t="s">
        <v>13</v>
      </c>
      <c r="E11" s="4" t="str">
        <f>VLOOKUP($D11,商品リスト!$A$2:$D$22,2,0)</f>
        <v>マンゴー</v>
      </c>
      <c r="F11" s="4" t="str">
        <f>VLOOKUP($D11,商品リスト!$A$2:$D$22,3,0)</f>
        <v>フィリピン</v>
      </c>
      <c r="G11" s="4">
        <f>VLOOKUP($D11,商品リスト!$A$2:$D$22,4,0)</f>
        <v>2800</v>
      </c>
      <c r="H11" s="4">
        <v>24</v>
      </c>
      <c r="I11" s="3">
        <f t="shared" si="0"/>
        <v>67200</v>
      </c>
    </row>
    <row r="12" spans="1:9" x14ac:dyDescent="0.4">
      <c r="A12" s="6">
        <v>11</v>
      </c>
      <c r="B12" s="5">
        <v>44319</v>
      </c>
      <c r="C12" s="4" t="s">
        <v>9</v>
      </c>
      <c r="D12" s="4" t="s">
        <v>12</v>
      </c>
      <c r="E12" s="4" t="str">
        <f>VLOOKUP($D12,商品リスト!$A$2:$D$22,2,0)</f>
        <v>カシューナッツ</v>
      </c>
      <c r="F12" s="4" t="str">
        <f>VLOOKUP($D12,商品リスト!$A$2:$D$22,3,0)</f>
        <v>インド</v>
      </c>
      <c r="G12" s="4">
        <f>VLOOKUP($D12,商品リスト!$A$2:$D$22,4,0)</f>
        <v>2350</v>
      </c>
      <c r="H12" s="4">
        <v>8</v>
      </c>
      <c r="I12" s="3">
        <f t="shared" si="0"/>
        <v>18800</v>
      </c>
    </row>
    <row r="13" spans="1:9" x14ac:dyDescent="0.4">
      <c r="A13" s="6">
        <v>12</v>
      </c>
      <c r="B13" s="5">
        <v>44319</v>
      </c>
      <c r="C13" s="4" t="s">
        <v>3</v>
      </c>
      <c r="D13" s="4" t="s">
        <v>11</v>
      </c>
      <c r="E13" s="4" t="str">
        <f>VLOOKUP($D13,商品リスト!$A$2:$D$22,2,0)</f>
        <v>マカデミア</v>
      </c>
      <c r="F13" s="4" t="str">
        <f>VLOOKUP($D13,商品リスト!$A$2:$D$22,3,0)</f>
        <v>アメリカ</v>
      </c>
      <c r="G13" s="4">
        <f>VLOOKUP($D13,商品リスト!$A$2:$D$22,4,0)</f>
        <v>1500</v>
      </c>
      <c r="H13" s="4">
        <v>8</v>
      </c>
      <c r="I13" s="3">
        <f t="shared" si="0"/>
        <v>12000</v>
      </c>
    </row>
    <row r="14" spans="1:9" x14ac:dyDescent="0.4">
      <c r="A14" s="6">
        <v>13</v>
      </c>
      <c r="B14" s="5">
        <v>44320</v>
      </c>
      <c r="C14" s="4" t="s">
        <v>1</v>
      </c>
      <c r="D14" s="4" t="s">
        <v>10</v>
      </c>
      <c r="E14" s="4" t="str">
        <f>VLOOKUP($D14,商品リスト!$A$2:$D$22,2,0)</f>
        <v>アーモンド</v>
      </c>
      <c r="F14" s="4" t="str">
        <f>VLOOKUP($D14,商品リスト!$A$2:$D$22,3,0)</f>
        <v>カリフォルニア</v>
      </c>
      <c r="G14" s="4">
        <f>VLOOKUP($D14,商品リスト!$A$2:$D$22,4,0)</f>
        <v>1000</v>
      </c>
      <c r="H14" s="4">
        <v>18</v>
      </c>
      <c r="I14" s="3">
        <f t="shared" si="0"/>
        <v>18000</v>
      </c>
    </row>
    <row r="15" spans="1:9" x14ac:dyDescent="0.4">
      <c r="A15" s="6">
        <v>14</v>
      </c>
      <c r="B15" s="5">
        <v>44320</v>
      </c>
      <c r="C15" s="4" t="s">
        <v>9</v>
      </c>
      <c r="D15" s="4" t="s">
        <v>8</v>
      </c>
      <c r="E15" s="4" t="str">
        <f>VLOOKUP($D15,商品リスト!$A$2:$D$22,2,0)</f>
        <v>パイン</v>
      </c>
      <c r="F15" s="4" t="str">
        <f>VLOOKUP($D15,商品リスト!$A$2:$D$22,3,0)</f>
        <v>フィリピン</v>
      </c>
      <c r="G15" s="4">
        <f>VLOOKUP($D15,商品リスト!$A$2:$D$22,4,0)</f>
        <v>1250</v>
      </c>
      <c r="H15" s="4">
        <v>23</v>
      </c>
      <c r="I15" s="3">
        <f t="shared" si="0"/>
        <v>28750</v>
      </c>
    </row>
    <row r="16" spans="1:9" x14ac:dyDescent="0.4">
      <c r="A16" s="6">
        <v>15</v>
      </c>
      <c r="B16" s="5">
        <v>44320</v>
      </c>
      <c r="C16" s="4" t="s">
        <v>7</v>
      </c>
      <c r="D16" s="4" t="s">
        <v>6</v>
      </c>
      <c r="E16" s="4" t="str">
        <f>VLOOKUP($D16,商品リスト!$A$2:$D$22,2,0)</f>
        <v>クルミ</v>
      </c>
      <c r="F16" s="4" t="str">
        <f>VLOOKUP($D16,商品リスト!$A$2:$D$22,3,0)</f>
        <v>カリフォルニア</v>
      </c>
      <c r="G16" s="4">
        <f>VLOOKUP($D16,商品リスト!$A$2:$D$22,4,0)</f>
        <v>2500</v>
      </c>
      <c r="H16" s="4">
        <v>16</v>
      </c>
      <c r="I16" s="3">
        <f t="shared" si="0"/>
        <v>40000</v>
      </c>
    </row>
    <row r="17" spans="1:9" x14ac:dyDescent="0.4">
      <c r="A17" s="6">
        <v>16</v>
      </c>
      <c r="B17" s="5">
        <v>44321</v>
      </c>
      <c r="C17" s="4" t="s">
        <v>5</v>
      </c>
      <c r="D17" s="4" t="s">
        <v>4</v>
      </c>
      <c r="E17" s="4" t="str">
        <f>VLOOKUP($D17,商品リスト!$A$2:$D$22,2,0)</f>
        <v>レーズン</v>
      </c>
      <c r="F17" s="4" t="str">
        <f>VLOOKUP($D17,商品リスト!$A$2:$D$22,3,0)</f>
        <v>カリフォルニア</v>
      </c>
      <c r="G17" s="4">
        <f>VLOOKUP($D17,商品リスト!$A$2:$D$22,4,0)</f>
        <v>1000</v>
      </c>
      <c r="H17" s="4">
        <v>30</v>
      </c>
      <c r="I17" s="3">
        <f t="shared" si="0"/>
        <v>30000</v>
      </c>
    </row>
    <row r="18" spans="1:9" x14ac:dyDescent="0.4">
      <c r="A18" s="6">
        <v>17</v>
      </c>
      <c r="B18" s="5">
        <v>44321</v>
      </c>
      <c r="C18" s="4" t="s">
        <v>3</v>
      </c>
      <c r="D18" s="4" t="s">
        <v>2</v>
      </c>
      <c r="E18" s="4" t="str">
        <f>VLOOKUP($D18,商品リスト!$A$2:$D$22,2,0)</f>
        <v>ピスタチオ</v>
      </c>
      <c r="F18" s="4" t="str">
        <f>VLOOKUP($D18,商品リスト!$A$2:$D$22,3,0)</f>
        <v>アメリカ</v>
      </c>
      <c r="G18" s="4">
        <f>VLOOKUP($D18,商品リスト!$A$2:$D$22,4,0)</f>
        <v>1500</v>
      </c>
      <c r="H18" s="4">
        <v>28</v>
      </c>
      <c r="I18" s="3">
        <f t="shared" si="0"/>
        <v>42000</v>
      </c>
    </row>
    <row r="19" spans="1:9" x14ac:dyDescent="0.4">
      <c r="A19" s="6">
        <v>18</v>
      </c>
      <c r="B19" s="5">
        <v>44321</v>
      </c>
      <c r="C19" s="4" t="s">
        <v>1</v>
      </c>
      <c r="D19" s="4" t="s">
        <v>0</v>
      </c>
      <c r="E19" s="4" t="str">
        <f>VLOOKUP($D19,商品リスト!$A$2:$D$22,2,0)</f>
        <v>ピスタチオ</v>
      </c>
      <c r="F19" s="4" t="str">
        <f>VLOOKUP($D19,商品リスト!$A$2:$D$22,3,0)</f>
        <v>アメリカ</v>
      </c>
      <c r="G19" s="4">
        <f>VLOOKUP($D19,商品リスト!$A$2:$D$22,4,0)</f>
        <v>3000</v>
      </c>
      <c r="H19" s="4">
        <v>20</v>
      </c>
      <c r="I19" s="3">
        <f t="shared" si="0"/>
        <v>60000</v>
      </c>
    </row>
    <row r="20" spans="1:9" x14ac:dyDescent="0.4">
      <c r="B20" s="2"/>
    </row>
    <row r="21" spans="1:9" x14ac:dyDescent="0.4">
      <c r="B21" s="2"/>
    </row>
    <row r="22" spans="1:9" x14ac:dyDescent="0.4">
      <c r="B22" s="2"/>
    </row>
    <row r="23" spans="1:9" x14ac:dyDescent="0.4">
      <c r="B23" s="2"/>
    </row>
    <row r="24" spans="1:9" x14ac:dyDescent="0.4">
      <c r="B24" s="2"/>
    </row>
    <row r="25" spans="1:9" x14ac:dyDescent="0.4">
      <c r="B25" s="2"/>
    </row>
    <row r="26" spans="1:9" x14ac:dyDescent="0.4">
      <c r="B26" s="2"/>
    </row>
    <row r="27" spans="1:9" x14ac:dyDescent="0.4">
      <c r="B27" s="2"/>
    </row>
    <row r="28" spans="1:9" x14ac:dyDescent="0.4">
      <c r="B28" s="2"/>
    </row>
    <row r="29" spans="1:9" x14ac:dyDescent="0.4">
      <c r="B29" s="2"/>
    </row>
    <row r="30" spans="1:9" x14ac:dyDescent="0.4">
      <c r="B30" s="2"/>
    </row>
    <row r="31" spans="1:9" x14ac:dyDescent="0.4">
      <c r="B31" s="2"/>
    </row>
    <row r="32" spans="1:9" x14ac:dyDescent="0.4">
      <c r="B32" s="2"/>
    </row>
    <row r="33" spans="2:2" x14ac:dyDescent="0.4">
      <c r="B33" s="2"/>
    </row>
    <row r="34" spans="2:2" x14ac:dyDescent="0.4">
      <c r="B34" s="2"/>
    </row>
    <row r="35" spans="2:2" x14ac:dyDescent="0.4">
      <c r="B35" s="2"/>
    </row>
    <row r="36" spans="2:2" x14ac:dyDescent="0.4">
      <c r="B36" s="2"/>
    </row>
    <row r="37" spans="2:2" x14ac:dyDescent="0.4">
      <c r="B37" s="2"/>
    </row>
    <row r="38" spans="2:2" x14ac:dyDescent="0.4">
      <c r="B38" s="2"/>
    </row>
    <row r="39" spans="2:2" x14ac:dyDescent="0.4">
      <c r="B39" s="2"/>
    </row>
    <row r="40" spans="2:2" x14ac:dyDescent="0.4">
      <c r="B40" s="2"/>
    </row>
    <row r="41" spans="2:2" x14ac:dyDescent="0.4">
      <c r="B41" s="2"/>
    </row>
    <row r="42" spans="2:2" x14ac:dyDescent="0.4">
      <c r="B42" s="2"/>
    </row>
    <row r="43" spans="2:2" x14ac:dyDescent="0.4">
      <c r="B43" s="2"/>
    </row>
    <row r="44" spans="2:2" x14ac:dyDescent="0.4">
      <c r="B44" s="2"/>
    </row>
    <row r="45" spans="2:2" x14ac:dyDescent="0.4">
      <c r="B45" s="2"/>
    </row>
    <row r="46" spans="2:2" x14ac:dyDescent="0.4">
      <c r="B46" s="2"/>
    </row>
    <row r="47" spans="2:2" x14ac:dyDescent="0.4">
      <c r="B47" s="2"/>
    </row>
    <row r="48" spans="2:2" x14ac:dyDescent="0.4">
      <c r="B48" s="2"/>
    </row>
    <row r="49" spans="2:2" x14ac:dyDescent="0.4">
      <c r="B49" s="2"/>
    </row>
    <row r="50" spans="2:2" x14ac:dyDescent="0.4">
      <c r="B50" s="2"/>
    </row>
    <row r="51" spans="2:2" x14ac:dyDescent="0.4">
      <c r="B51" s="2"/>
    </row>
    <row r="52" spans="2:2" x14ac:dyDescent="0.4">
      <c r="B52" s="2"/>
    </row>
    <row r="53" spans="2:2" x14ac:dyDescent="0.4">
      <c r="B53" s="2"/>
    </row>
    <row r="54" spans="2:2" x14ac:dyDescent="0.4">
      <c r="B54" s="2"/>
    </row>
    <row r="55" spans="2:2" x14ac:dyDescent="0.4">
      <c r="B55" s="2"/>
    </row>
    <row r="56" spans="2:2" x14ac:dyDescent="0.4">
      <c r="B56" s="2"/>
    </row>
    <row r="57" spans="2:2" x14ac:dyDescent="0.4">
      <c r="B57" s="2"/>
    </row>
    <row r="58" spans="2:2" x14ac:dyDescent="0.4">
      <c r="B58" s="2"/>
    </row>
    <row r="59" spans="2:2" x14ac:dyDescent="0.4">
      <c r="B59" s="2"/>
    </row>
    <row r="60" spans="2:2" x14ac:dyDescent="0.4">
      <c r="B60" s="2"/>
    </row>
    <row r="61" spans="2:2" x14ac:dyDescent="0.4">
      <c r="B61" s="2"/>
    </row>
    <row r="62" spans="2:2" x14ac:dyDescent="0.4">
      <c r="B62" s="2"/>
    </row>
    <row r="63" spans="2:2" x14ac:dyDescent="0.4">
      <c r="B63" s="2"/>
    </row>
    <row r="64" spans="2:2" x14ac:dyDescent="0.4">
      <c r="B64" s="2"/>
    </row>
    <row r="65" spans="2:2" x14ac:dyDescent="0.4">
      <c r="B65" s="2"/>
    </row>
    <row r="66" spans="2:2" x14ac:dyDescent="0.4">
      <c r="B66" s="2"/>
    </row>
    <row r="67" spans="2:2" x14ac:dyDescent="0.4">
      <c r="B67" s="2"/>
    </row>
    <row r="68" spans="2:2" x14ac:dyDescent="0.4">
      <c r="B68" s="2"/>
    </row>
    <row r="69" spans="2:2" x14ac:dyDescent="0.4">
      <c r="B69" s="2"/>
    </row>
    <row r="70" spans="2:2" x14ac:dyDescent="0.4">
      <c r="B70" s="2"/>
    </row>
    <row r="71" spans="2:2" x14ac:dyDescent="0.4">
      <c r="B71" s="2"/>
    </row>
    <row r="72" spans="2:2" x14ac:dyDescent="0.4">
      <c r="B72" s="2"/>
    </row>
    <row r="73" spans="2:2" x14ac:dyDescent="0.4">
      <c r="B73" s="2"/>
    </row>
    <row r="74" spans="2:2" x14ac:dyDescent="0.4">
      <c r="B74" s="2"/>
    </row>
    <row r="75" spans="2:2" x14ac:dyDescent="0.4">
      <c r="B75" s="2"/>
    </row>
    <row r="76" spans="2:2" x14ac:dyDescent="0.4">
      <c r="B76" s="2"/>
    </row>
    <row r="77" spans="2:2" x14ac:dyDescent="0.4">
      <c r="B77" s="2"/>
    </row>
    <row r="78" spans="2:2" x14ac:dyDescent="0.4">
      <c r="B78" s="2"/>
    </row>
    <row r="79" spans="2:2" x14ac:dyDescent="0.4">
      <c r="B79" s="2"/>
    </row>
    <row r="80" spans="2:2" x14ac:dyDescent="0.4">
      <c r="B80" s="2"/>
    </row>
    <row r="81" spans="2:2" x14ac:dyDescent="0.4">
      <c r="B81" s="2"/>
    </row>
    <row r="82" spans="2:2" x14ac:dyDescent="0.4">
      <c r="B82" s="2"/>
    </row>
    <row r="83" spans="2:2" x14ac:dyDescent="0.4">
      <c r="B83" s="2"/>
    </row>
    <row r="84" spans="2:2" x14ac:dyDescent="0.4">
      <c r="B84" s="2"/>
    </row>
    <row r="85" spans="2:2" x14ac:dyDescent="0.4">
      <c r="B85" s="2"/>
    </row>
    <row r="86" spans="2:2" x14ac:dyDescent="0.4">
      <c r="B86" s="2"/>
    </row>
    <row r="87" spans="2:2" x14ac:dyDescent="0.4">
      <c r="B87" s="2"/>
    </row>
    <row r="88" spans="2:2" x14ac:dyDescent="0.4">
      <c r="B88" s="2"/>
    </row>
    <row r="89" spans="2:2" x14ac:dyDescent="0.4">
      <c r="B89" s="2"/>
    </row>
    <row r="90" spans="2:2" x14ac:dyDescent="0.4">
      <c r="B90" s="2"/>
    </row>
    <row r="91" spans="2:2" x14ac:dyDescent="0.4">
      <c r="B91" s="2"/>
    </row>
    <row r="92" spans="2:2" x14ac:dyDescent="0.4">
      <c r="B92" s="2"/>
    </row>
    <row r="93" spans="2:2" x14ac:dyDescent="0.4">
      <c r="B93" s="2"/>
    </row>
    <row r="94" spans="2:2" x14ac:dyDescent="0.4">
      <c r="B94" s="2"/>
    </row>
    <row r="95" spans="2:2" x14ac:dyDescent="0.4">
      <c r="B95" s="2"/>
    </row>
    <row r="96" spans="2:2" x14ac:dyDescent="0.4">
      <c r="B96" s="2"/>
    </row>
    <row r="97" spans="2:2" x14ac:dyDescent="0.4">
      <c r="B97" s="2"/>
    </row>
    <row r="98" spans="2:2" x14ac:dyDescent="0.4">
      <c r="B98" s="2"/>
    </row>
    <row r="99" spans="2:2" x14ac:dyDescent="0.4">
      <c r="B99" s="2"/>
    </row>
    <row r="100" spans="2:2" x14ac:dyDescent="0.4">
      <c r="B100" s="2"/>
    </row>
    <row r="101" spans="2:2" x14ac:dyDescent="0.4">
      <c r="B101" s="2"/>
    </row>
    <row r="102" spans="2:2" x14ac:dyDescent="0.4">
      <c r="B102" s="2"/>
    </row>
    <row r="103" spans="2:2" x14ac:dyDescent="0.4">
      <c r="B103" s="2"/>
    </row>
    <row r="104" spans="2:2" x14ac:dyDescent="0.4">
      <c r="B104" s="2"/>
    </row>
    <row r="105" spans="2:2" x14ac:dyDescent="0.4">
      <c r="B105" s="2"/>
    </row>
    <row r="106" spans="2:2" x14ac:dyDescent="0.4">
      <c r="B106" s="2"/>
    </row>
    <row r="107" spans="2:2" x14ac:dyDescent="0.4">
      <c r="B107" s="2"/>
    </row>
    <row r="108" spans="2:2" x14ac:dyDescent="0.4">
      <c r="B108" s="2"/>
    </row>
    <row r="109" spans="2:2" x14ac:dyDescent="0.4">
      <c r="B109" s="2"/>
    </row>
    <row r="110" spans="2:2" x14ac:dyDescent="0.4">
      <c r="B110" s="2"/>
    </row>
    <row r="111" spans="2:2" x14ac:dyDescent="0.4">
      <c r="B111" s="2"/>
    </row>
    <row r="112" spans="2:2" x14ac:dyDescent="0.4">
      <c r="B112" s="2"/>
    </row>
    <row r="113" spans="2:2" x14ac:dyDescent="0.4">
      <c r="B113" s="2"/>
    </row>
    <row r="114" spans="2:2" x14ac:dyDescent="0.4">
      <c r="B114" s="2"/>
    </row>
    <row r="115" spans="2:2" x14ac:dyDescent="0.4">
      <c r="B115" s="2"/>
    </row>
    <row r="116" spans="2:2" x14ac:dyDescent="0.4">
      <c r="B116" s="2"/>
    </row>
    <row r="117" spans="2:2" x14ac:dyDescent="0.4">
      <c r="B117" s="2"/>
    </row>
    <row r="118" spans="2:2" x14ac:dyDescent="0.4">
      <c r="B118" s="2"/>
    </row>
    <row r="119" spans="2:2" x14ac:dyDescent="0.4">
      <c r="B119" s="2"/>
    </row>
    <row r="120" spans="2:2" x14ac:dyDescent="0.4">
      <c r="B120" s="2"/>
    </row>
    <row r="121" spans="2:2" x14ac:dyDescent="0.4">
      <c r="B121" s="2"/>
    </row>
    <row r="122" spans="2:2" x14ac:dyDescent="0.4">
      <c r="B122" s="2"/>
    </row>
    <row r="123" spans="2:2" x14ac:dyDescent="0.4">
      <c r="B123" s="2"/>
    </row>
    <row r="124" spans="2:2" x14ac:dyDescent="0.4">
      <c r="B124" s="2"/>
    </row>
    <row r="125" spans="2:2" x14ac:dyDescent="0.4">
      <c r="B125" s="2"/>
    </row>
    <row r="126" spans="2:2" x14ac:dyDescent="0.4">
      <c r="B126" s="2"/>
    </row>
    <row r="127" spans="2:2" x14ac:dyDescent="0.4">
      <c r="B127" s="2"/>
    </row>
    <row r="128" spans="2:2" x14ac:dyDescent="0.4">
      <c r="B128" s="2"/>
    </row>
    <row r="129" spans="2:2" x14ac:dyDescent="0.4">
      <c r="B129" s="2"/>
    </row>
    <row r="130" spans="2:2" x14ac:dyDescent="0.4">
      <c r="B130" s="2"/>
    </row>
    <row r="131" spans="2:2" x14ac:dyDescent="0.4">
      <c r="B131" s="2"/>
    </row>
    <row r="132" spans="2:2" x14ac:dyDescent="0.4">
      <c r="B132" s="2"/>
    </row>
    <row r="133" spans="2:2" x14ac:dyDescent="0.4">
      <c r="B133" s="2"/>
    </row>
    <row r="134" spans="2:2" x14ac:dyDescent="0.4">
      <c r="B134" s="2"/>
    </row>
    <row r="135" spans="2:2" x14ac:dyDescent="0.4">
      <c r="B135" s="2"/>
    </row>
  </sheetData>
  <phoneticPr fontId="3"/>
  <dataValidations count="1">
    <dataValidation type="list" allowBlank="1" showInputMessage="1" showErrorMessage="1" sqref="C2:D19" xr:uid="{00000000-0002-0000-0200-000000000000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2B381-40D2-437D-BC3C-77CEF7FD78E4}">
  <dimension ref="A1:D22"/>
  <sheetViews>
    <sheetView workbookViewId="0">
      <selection activeCell="A9" sqref="A9"/>
    </sheetView>
  </sheetViews>
  <sheetFormatPr defaultColWidth="9" defaultRowHeight="18.75" x14ac:dyDescent="0.4"/>
  <cols>
    <col min="1" max="1" width="9" style="1"/>
    <col min="2" max="2" width="13.25" style="1" customWidth="1"/>
    <col min="3" max="3" width="13.75" style="1" customWidth="1"/>
    <col min="4" max="16384" width="9" style="1"/>
  </cols>
  <sheetData>
    <row r="1" spans="1:4" x14ac:dyDescent="0.4">
      <c r="A1" s="11" t="s">
        <v>25</v>
      </c>
      <c r="B1" s="11" t="s">
        <v>24</v>
      </c>
      <c r="C1" s="11" t="s">
        <v>23</v>
      </c>
      <c r="D1" s="11" t="s">
        <v>22</v>
      </c>
    </row>
    <row r="2" spans="1:4" x14ac:dyDescent="0.4">
      <c r="A2" s="4" t="s">
        <v>14</v>
      </c>
      <c r="B2" s="4" t="s">
        <v>48</v>
      </c>
      <c r="C2" s="4" t="s">
        <v>29</v>
      </c>
      <c r="D2" s="13">
        <v>1800</v>
      </c>
    </row>
    <row r="3" spans="1:4" x14ac:dyDescent="0.4">
      <c r="A3" s="4" t="s">
        <v>10</v>
      </c>
      <c r="B3" s="4" t="s">
        <v>48</v>
      </c>
      <c r="C3" s="4" t="s">
        <v>29</v>
      </c>
      <c r="D3" s="13">
        <v>1000</v>
      </c>
    </row>
    <row r="4" spans="1:4" x14ac:dyDescent="0.4">
      <c r="A4" s="4" t="s">
        <v>18</v>
      </c>
      <c r="B4" s="4" t="s">
        <v>48</v>
      </c>
      <c r="C4" s="4" t="s">
        <v>34</v>
      </c>
      <c r="D4" s="13">
        <v>1800</v>
      </c>
    </row>
    <row r="5" spans="1:4" x14ac:dyDescent="0.4">
      <c r="A5" s="4" t="s">
        <v>19</v>
      </c>
      <c r="B5" s="4" t="s">
        <v>48</v>
      </c>
      <c r="C5" s="4" t="s">
        <v>34</v>
      </c>
      <c r="D5" s="13">
        <v>1000</v>
      </c>
    </row>
    <row r="6" spans="1:4" x14ac:dyDescent="0.4">
      <c r="A6" s="4" t="s">
        <v>12</v>
      </c>
      <c r="B6" s="4" t="s">
        <v>47</v>
      </c>
      <c r="C6" s="4" t="s">
        <v>46</v>
      </c>
      <c r="D6" s="13">
        <v>2350</v>
      </c>
    </row>
    <row r="7" spans="1:4" x14ac:dyDescent="0.4">
      <c r="A7" s="4" t="s">
        <v>17</v>
      </c>
      <c r="B7" s="4" t="s">
        <v>47</v>
      </c>
      <c r="C7" s="4" t="s">
        <v>46</v>
      </c>
      <c r="D7" s="13">
        <v>1000</v>
      </c>
    </row>
    <row r="8" spans="1:4" x14ac:dyDescent="0.4">
      <c r="A8" s="4" t="s">
        <v>45</v>
      </c>
      <c r="B8" s="4" t="s">
        <v>43</v>
      </c>
      <c r="C8" s="4" t="s">
        <v>34</v>
      </c>
      <c r="D8" s="13">
        <v>1000</v>
      </c>
    </row>
    <row r="9" spans="1:4" x14ac:dyDescent="0.4">
      <c r="A9" s="4" t="s">
        <v>6</v>
      </c>
      <c r="B9" s="4" t="s">
        <v>43</v>
      </c>
      <c r="C9" s="4" t="s">
        <v>29</v>
      </c>
      <c r="D9" s="13">
        <v>2500</v>
      </c>
    </row>
    <row r="10" spans="1:4" x14ac:dyDescent="0.4">
      <c r="A10" s="4" t="s">
        <v>44</v>
      </c>
      <c r="B10" s="4" t="s">
        <v>43</v>
      </c>
      <c r="C10" s="4" t="s">
        <v>29</v>
      </c>
      <c r="D10" s="13">
        <v>1000</v>
      </c>
    </row>
    <row r="11" spans="1:4" x14ac:dyDescent="0.4">
      <c r="A11" s="4" t="s">
        <v>2</v>
      </c>
      <c r="B11" s="4" t="s">
        <v>42</v>
      </c>
      <c r="C11" s="4" t="s">
        <v>34</v>
      </c>
      <c r="D11" s="13">
        <v>1500</v>
      </c>
    </row>
    <row r="12" spans="1:4" x14ac:dyDescent="0.4">
      <c r="A12" s="4" t="s">
        <v>0</v>
      </c>
      <c r="B12" s="4" t="s">
        <v>42</v>
      </c>
      <c r="C12" s="4" t="s">
        <v>34</v>
      </c>
      <c r="D12" s="13">
        <v>3000</v>
      </c>
    </row>
    <row r="13" spans="1:4" x14ac:dyDescent="0.4">
      <c r="A13" s="4" t="s">
        <v>11</v>
      </c>
      <c r="B13" s="4" t="s">
        <v>40</v>
      </c>
      <c r="C13" s="4" t="s">
        <v>34</v>
      </c>
      <c r="D13" s="13">
        <v>1500</v>
      </c>
    </row>
    <row r="14" spans="1:4" x14ac:dyDescent="0.4">
      <c r="A14" s="4" t="s">
        <v>41</v>
      </c>
      <c r="B14" s="4" t="s">
        <v>40</v>
      </c>
      <c r="C14" s="4" t="s">
        <v>29</v>
      </c>
      <c r="D14" s="13">
        <v>1500</v>
      </c>
    </row>
    <row r="15" spans="1:4" x14ac:dyDescent="0.4">
      <c r="A15" s="4" t="s">
        <v>8</v>
      </c>
      <c r="B15" s="4" t="s">
        <v>39</v>
      </c>
      <c r="C15" s="4" t="s">
        <v>31</v>
      </c>
      <c r="D15" s="13">
        <v>1250</v>
      </c>
    </row>
    <row r="16" spans="1:4" x14ac:dyDescent="0.4">
      <c r="A16" s="4" t="s">
        <v>38</v>
      </c>
      <c r="B16" s="4" t="s">
        <v>36</v>
      </c>
      <c r="C16" s="4" t="s">
        <v>34</v>
      </c>
      <c r="D16" s="13">
        <v>1000</v>
      </c>
    </row>
    <row r="17" spans="1:4" x14ac:dyDescent="0.4">
      <c r="A17" s="4" t="s">
        <v>37</v>
      </c>
      <c r="B17" s="4" t="s">
        <v>36</v>
      </c>
      <c r="C17" s="4" t="s">
        <v>34</v>
      </c>
      <c r="D17" s="13">
        <v>1800</v>
      </c>
    </row>
    <row r="18" spans="1:4" x14ac:dyDescent="0.4">
      <c r="A18" s="4" t="s">
        <v>16</v>
      </c>
      <c r="B18" s="4" t="s">
        <v>35</v>
      </c>
      <c r="C18" s="4" t="s">
        <v>29</v>
      </c>
      <c r="D18" s="13">
        <v>1500</v>
      </c>
    </row>
    <row r="19" spans="1:4" x14ac:dyDescent="0.4">
      <c r="A19" s="4" t="s">
        <v>15</v>
      </c>
      <c r="B19" s="4" t="s">
        <v>35</v>
      </c>
      <c r="C19" s="4" t="s">
        <v>34</v>
      </c>
      <c r="D19" s="13">
        <v>1500</v>
      </c>
    </row>
    <row r="20" spans="1:4" x14ac:dyDescent="0.4">
      <c r="A20" s="4" t="s">
        <v>33</v>
      </c>
      <c r="B20" s="4" t="s">
        <v>32</v>
      </c>
      <c r="C20" s="4" t="s">
        <v>31</v>
      </c>
      <c r="D20" s="13">
        <v>1000</v>
      </c>
    </row>
    <row r="21" spans="1:4" x14ac:dyDescent="0.4">
      <c r="A21" s="4" t="s">
        <v>13</v>
      </c>
      <c r="B21" s="4" t="s">
        <v>32</v>
      </c>
      <c r="C21" s="4" t="s">
        <v>31</v>
      </c>
      <c r="D21" s="13">
        <v>2800</v>
      </c>
    </row>
    <row r="22" spans="1:4" x14ac:dyDescent="0.4">
      <c r="A22" s="4" t="s">
        <v>4</v>
      </c>
      <c r="B22" s="4" t="s">
        <v>30</v>
      </c>
      <c r="C22" s="4" t="s">
        <v>29</v>
      </c>
      <c r="D22" s="13">
        <v>1000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6EDC4-181C-47EB-B02D-C6E0878F490E}">
  <dimension ref="A1:I125"/>
  <sheetViews>
    <sheetView tabSelected="1" workbookViewId="0">
      <selection activeCell="F17" sqref="F17"/>
    </sheetView>
  </sheetViews>
  <sheetFormatPr defaultColWidth="9" defaultRowHeight="18.75" x14ac:dyDescent="0.4"/>
  <cols>
    <col min="1" max="1" width="4" style="1" customWidth="1"/>
    <col min="2" max="2" width="10.25" style="1" bestFit="1" customWidth="1"/>
    <col min="3" max="3" width="11.75" style="1" customWidth="1"/>
    <col min="4" max="4" width="9.125" style="1" customWidth="1"/>
    <col min="5" max="5" width="14.375" style="1" customWidth="1"/>
    <col min="6" max="6" width="14.125" style="1" customWidth="1"/>
    <col min="7" max="7" width="8.375" style="14" customWidth="1"/>
    <col min="8" max="8" width="6.375" style="1" customWidth="1"/>
    <col min="9" max="16384" width="9" style="1"/>
  </cols>
  <sheetData>
    <row r="1" spans="1:9" x14ac:dyDescent="0.4">
      <c r="A1" s="12" t="s">
        <v>28</v>
      </c>
      <c r="B1" s="9" t="s">
        <v>27</v>
      </c>
      <c r="C1" s="9" t="s">
        <v>26</v>
      </c>
      <c r="D1" s="11" t="s">
        <v>25</v>
      </c>
      <c r="E1" s="11" t="s">
        <v>24</v>
      </c>
      <c r="F1" s="9" t="s">
        <v>23</v>
      </c>
      <c r="G1" s="10" t="s">
        <v>22</v>
      </c>
      <c r="H1" s="9" t="s">
        <v>21</v>
      </c>
      <c r="I1" s="8" t="s">
        <v>20</v>
      </c>
    </row>
    <row r="2" spans="1:9" x14ac:dyDescent="0.4">
      <c r="A2" s="6">
        <v>1</v>
      </c>
      <c r="B2" s="5">
        <v>44315</v>
      </c>
      <c r="C2" s="4" t="s">
        <v>5</v>
      </c>
      <c r="D2" s="4" t="s">
        <v>19</v>
      </c>
      <c r="E2" s="4" t="str">
        <f>VLOOKUP($D2,商品リスト!$A$2:$D$22,COLUMN(B1),0)</f>
        <v>アーモンド</v>
      </c>
      <c r="F2" s="4" t="str">
        <f>VLOOKUP($D2,商品リスト!$A$2:$D$22,COLUMN(C1),0)</f>
        <v>アメリカ</v>
      </c>
      <c r="G2" s="4">
        <f>VLOOKUP($D2,商品リスト!$A$2:$D$22,COLUMN(D1),0)</f>
        <v>1000</v>
      </c>
      <c r="H2" s="4"/>
      <c r="I2" s="3"/>
    </row>
    <row r="3" spans="1:9" x14ac:dyDescent="0.4">
      <c r="A3" s="6"/>
      <c r="B3" s="5"/>
      <c r="C3" s="4"/>
      <c r="D3" s="7"/>
      <c r="E3" s="4"/>
      <c r="F3" s="4"/>
      <c r="G3" s="13"/>
      <c r="H3" s="4"/>
      <c r="I3" s="3"/>
    </row>
    <row r="4" spans="1:9" x14ac:dyDescent="0.4">
      <c r="A4" s="6"/>
      <c r="B4" s="5"/>
      <c r="C4" s="4"/>
      <c r="D4" s="4"/>
      <c r="E4" s="4"/>
      <c r="F4" s="4"/>
      <c r="G4" s="13"/>
      <c r="H4" s="4"/>
      <c r="I4" s="3"/>
    </row>
    <row r="5" spans="1:9" x14ac:dyDescent="0.4">
      <c r="A5" s="6"/>
      <c r="B5" s="5"/>
      <c r="C5" s="4"/>
      <c r="D5" s="4"/>
      <c r="E5" s="4"/>
      <c r="F5" s="4"/>
      <c r="G5" s="13"/>
      <c r="H5" s="4"/>
      <c r="I5" s="3"/>
    </row>
    <row r="6" spans="1:9" x14ac:dyDescent="0.4">
      <c r="A6" s="6"/>
      <c r="B6" s="5"/>
      <c r="C6" s="4"/>
      <c r="D6" s="4"/>
      <c r="E6" s="4"/>
      <c r="F6" s="4"/>
      <c r="G6" s="13"/>
      <c r="H6" s="4"/>
      <c r="I6" s="3"/>
    </row>
    <row r="7" spans="1:9" x14ac:dyDescent="0.4">
      <c r="A7" s="6"/>
      <c r="B7" s="5"/>
      <c r="C7" s="4"/>
      <c r="D7" s="4"/>
      <c r="E7" s="4"/>
      <c r="F7" s="4"/>
      <c r="G7" s="13"/>
      <c r="H7" s="4"/>
      <c r="I7" s="3"/>
    </row>
    <row r="8" spans="1:9" x14ac:dyDescent="0.4">
      <c r="A8" s="6"/>
      <c r="B8" s="5"/>
      <c r="C8" s="4"/>
      <c r="D8" s="4"/>
      <c r="E8" s="4"/>
      <c r="F8" s="4"/>
      <c r="G8" s="13"/>
      <c r="H8" s="4"/>
      <c r="I8" s="3"/>
    </row>
    <row r="9" spans="1:9" x14ac:dyDescent="0.4">
      <c r="A9" s="6"/>
      <c r="B9" s="5"/>
      <c r="C9" s="4"/>
      <c r="D9" s="4"/>
      <c r="E9" s="4"/>
      <c r="F9" s="4"/>
      <c r="G9" s="13"/>
      <c r="H9" s="4"/>
      <c r="I9" s="3"/>
    </row>
    <row r="10" spans="1:9" x14ac:dyDescent="0.4">
      <c r="A10" s="6"/>
      <c r="B10" s="5"/>
      <c r="C10" s="4"/>
      <c r="D10" s="4"/>
      <c r="E10" s="4"/>
      <c r="F10" s="4"/>
      <c r="G10" s="13"/>
      <c r="H10" s="4"/>
      <c r="I10" s="3"/>
    </row>
    <row r="11" spans="1:9" x14ac:dyDescent="0.4">
      <c r="A11" s="6"/>
      <c r="B11" s="5"/>
      <c r="C11" s="4"/>
      <c r="D11" s="4"/>
      <c r="E11" s="4"/>
      <c r="F11" s="4"/>
      <c r="G11" s="13"/>
      <c r="H11" s="4"/>
      <c r="I11" s="3"/>
    </row>
    <row r="12" spans="1:9" x14ac:dyDescent="0.4">
      <c r="A12" s="6"/>
      <c r="B12" s="5"/>
      <c r="C12" s="4"/>
      <c r="D12" s="4"/>
      <c r="E12" s="4"/>
      <c r="F12" s="4"/>
      <c r="G12" s="13"/>
      <c r="H12" s="4"/>
      <c r="I12" s="3"/>
    </row>
    <row r="13" spans="1:9" x14ac:dyDescent="0.4">
      <c r="A13" s="6"/>
      <c r="B13" s="5"/>
      <c r="C13" s="4"/>
      <c r="D13" s="4"/>
      <c r="E13" s="4"/>
      <c r="F13" s="4"/>
      <c r="G13" s="13"/>
      <c r="H13" s="4"/>
      <c r="I13" s="3"/>
    </row>
    <row r="14" spans="1:9" x14ac:dyDescent="0.4">
      <c r="A14" s="6"/>
      <c r="B14" s="5"/>
      <c r="C14" s="4"/>
      <c r="D14" s="4"/>
      <c r="E14" s="4"/>
      <c r="F14" s="4"/>
      <c r="G14" s="13"/>
      <c r="H14" s="4"/>
      <c r="I14" s="3"/>
    </row>
    <row r="15" spans="1:9" x14ac:dyDescent="0.4">
      <c r="A15" s="6"/>
      <c r="B15" s="5"/>
      <c r="C15" s="4"/>
      <c r="D15" s="4"/>
      <c r="E15" s="4"/>
      <c r="F15" s="4"/>
      <c r="G15" s="13"/>
      <c r="H15" s="4"/>
      <c r="I15" s="3"/>
    </row>
    <row r="16" spans="1:9" x14ac:dyDescent="0.4">
      <c r="A16" s="6"/>
      <c r="B16" s="5"/>
      <c r="C16" s="4"/>
      <c r="D16" s="4"/>
      <c r="E16" s="4"/>
      <c r="F16" s="4"/>
      <c r="G16" s="13"/>
      <c r="H16" s="4"/>
      <c r="I16" s="3"/>
    </row>
    <row r="17" spans="1:9" x14ac:dyDescent="0.4">
      <c r="A17" s="6"/>
      <c r="B17" s="5"/>
      <c r="C17" s="4"/>
      <c r="D17" s="4"/>
      <c r="E17" s="4"/>
      <c r="F17" s="4"/>
      <c r="G17" s="13"/>
      <c r="H17" s="4"/>
      <c r="I17" s="3"/>
    </row>
    <row r="18" spans="1:9" x14ac:dyDescent="0.4">
      <c r="A18" s="6"/>
      <c r="B18" s="5"/>
      <c r="C18" s="4"/>
      <c r="D18" s="4"/>
      <c r="E18" s="4"/>
      <c r="F18" s="4"/>
      <c r="G18" s="13"/>
      <c r="H18" s="4"/>
      <c r="I18" s="3"/>
    </row>
    <row r="19" spans="1:9" x14ac:dyDescent="0.4">
      <c r="A19" s="6"/>
      <c r="B19" s="5"/>
      <c r="C19" s="4"/>
      <c r="D19" s="4"/>
      <c r="E19" s="4"/>
      <c r="F19" s="4"/>
      <c r="G19" s="13"/>
      <c r="H19" s="4"/>
      <c r="I19" s="3"/>
    </row>
    <row r="20" spans="1:9" x14ac:dyDescent="0.4">
      <c r="B20" s="2"/>
    </row>
    <row r="21" spans="1:9" x14ac:dyDescent="0.4">
      <c r="B21" s="2"/>
    </row>
    <row r="22" spans="1:9" x14ac:dyDescent="0.4">
      <c r="B22" s="2"/>
    </row>
    <row r="23" spans="1:9" x14ac:dyDescent="0.4">
      <c r="B23" s="2"/>
    </row>
    <row r="24" spans="1:9" x14ac:dyDescent="0.4">
      <c r="B24" s="2"/>
    </row>
    <row r="25" spans="1:9" x14ac:dyDescent="0.4">
      <c r="B25" s="2"/>
    </row>
    <row r="26" spans="1:9" x14ac:dyDescent="0.4">
      <c r="B26" s="2"/>
    </row>
    <row r="27" spans="1:9" x14ac:dyDescent="0.4">
      <c r="B27" s="2"/>
    </row>
    <row r="28" spans="1:9" x14ac:dyDescent="0.4">
      <c r="B28" s="2"/>
    </row>
    <row r="29" spans="1:9" x14ac:dyDescent="0.4">
      <c r="B29" s="2"/>
    </row>
    <row r="30" spans="1:9" x14ac:dyDescent="0.4">
      <c r="B30" s="2"/>
    </row>
    <row r="31" spans="1:9" x14ac:dyDescent="0.4">
      <c r="B31" s="2"/>
    </row>
    <row r="32" spans="1:9" x14ac:dyDescent="0.4">
      <c r="B32" s="2"/>
    </row>
    <row r="33" spans="2:2" x14ac:dyDescent="0.4">
      <c r="B33" s="2"/>
    </row>
    <row r="34" spans="2:2" x14ac:dyDescent="0.4">
      <c r="B34" s="2"/>
    </row>
    <row r="35" spans="2:2" x14ac:dyDescent="0.4">
      <c r="B35" s="2"/>
    </row>
    <row r="36" spans="2:2" x14ac:dyDescent="0.4">
      <c r="B36" s="2"/>
    </row>
    <row r="37" spans="2:2" x14ac:dyDescent="0.4">
      <c r="B37" s="2"/>
    </row>
    <row r="38" spans="2:2" x14ac:dyDescent="0.4">
      <c r="B38" s="2"/>
    </row>
    <row r="39" spans="2:2" x14ac:dyDescent="0.4">
      <c r="B39" s="2"/>
    </row>
    <row r="40" spans="2:2" x14ac:dyDescent="0.4">
      <c r="B40" s="2"/>
    </row>
    <row r="41" spans="2:2" x14ac:dyDescent="0.4">
      <c r="B41" s="2"/>
    </row>
    <row r="42" spans="2:2" x14ac:dyDescent="0.4">
      <c r="B42" s="2"/>
    </row>
    <row r="43" spans="2:2" x14ac:dyDescent="0.4">
      <c r="B43" s="2"/>
    </row>
    <row r="44" spans="2:2" x14ac:dyDescent="0.4">
      <c r="B44" s="2"/>
    </row>
    <row r="45" spans="2:2" x14ac:dyDescent="0.4">
      <c r="B45" s="2"/>
    </row>
    <row r="46" spans="2:2" x14ac:dyDescent="0.4">
      <c r="B46" s="2"/>
    </row>
    <row r="47" spans="2:2" x14ac:dyDescent="0.4">
      <c r="B47" s="2"/>
    </row>
    <row r="48" spans="2:2" x14ac:dyDescent="0.4">
      <c r="B48" s="2"/>
    </row>
    <row r="49" spans="2:2" x14ac:dyDescent="0.4">
      <c r="B49" s="2"/>
    </row>
    <row r="50" spans="2:2" x14ac:dyDescent="0.4">
      <c r="B50" s="2"/>
    </row>
    <row r="51" spans="2:2" x14ac:dyDescent="0.4">
      <c r="B51" s="2"/>
    </row>
    <row r="52" spans="2:2" x14ac:dyDescent="0.4">
      <c r="B52" s="2"/>
    </row>
    <row r="53" spans="2:2" x14ac:dyDescent="0.4">
      <c r="B53" s="2"/>
    </row>
    <row r="54" spans="2:2" x14ac:dyDescent="0.4">
      <c r="B54" s="2"/>
    </row>
    <row r="55" spans="2:2" x14ac:dyDescent="0.4">
      <c r="B55" s="2"/>
    </row>
    <row r="56" spans="2:2" x14ac:dyDescent="0.4">
      <c r="B56" s="2"/>
    </row>
    <row r="57" spans="2:2" x14ac:dyDescent="0.4">
      <c r="B57" s="2"/>
    </row>
    <row r="58" spans="2:2" x14ac:dyDescent="0.4">
      <c r="B58" s="2"/>
    </row>
    <row r="59" spans="2:2" x14ac:dyDescent="0.4">
      <c r="B59" s="2"/>
    </row>
    <row r="60" spans="2:2" x14ac:dyDescent="0.4">
      <c r="B60" s="2"/>
    </row>
    <row r="61" spans="2:2" x14ac:dyDescent="0.4">
      <c r="B61" s="2"/>
    </row>
    <row r="62" spans="2:2" x14ac:dyDescent="0.4">
      <c r="B62" s="2"/>
    </row>
    <row r="63" spans="2:2" x14ac:dyDescent="0.4">
      <c r="B63" s="2"/>
    </row>
    <row r="64" spans="2:2" x14ac:dyDescent="0.4">
      <c r="B64" s="2"/>
    </row>
    <row r="65" spans="2:2" x14ac:dyDescent="0.4">
      <c r="B65" s="2"/>
    </row>
    <row r="66" spans="2:2" x14ac:dyDescent="0.4">
      <c r="B66" s="2"/>
    </row>
    <row r="67" spans="2:2" x14ac:dyDescent="0.4">
      <c r="B67" s="2"/>
    </row>
    <row r="68" spans="2:2" x14ac:dyDescent="0.4">
      <c r="B68" s="2"/>
    </row>
    <row r="69" spans="2:2" x14ac:dyDescent="0.4">
      <c r="B69" s="2"/>
    </row>
    <row r="70" spans="2:2" x14ac:dyDescent="0.4">
      <c r="B70" s="2"/>
    </row>
    <row r="71" spans="2:2" x14ac:dyDescent="0.4">
      <c r="B71" s="2"/>
    </row>
    <row r="72" spans="2:2" x14ac:dyDescent="0.4">
      <c r="B72" s="2"/>
    </row>
    <row r="73" spans="2:2" x14ac:dyDescent="0.4">
      <c r="B73" s="2"/>
    </row>
    <row r="74" spans="2:2" x14ac:dyDescent="0.4">
      <c r="B74" s="2"/>
    </row>
    <row r="75" spans="2:2" x14ac:dyDescent="0.4">
      <c r="B75" s="2"/>
    </row>
    <row r="76" spans="2:2" x14ac:dyDescent="0.4">
      <c r="B76" s="2"/>
    </row>
    <row r="77" spans="2:2" x14ac:dyDescent="0.4">
      <c r="B77" s="2"/>
    </row>
    <row r="78" spans="2:2" x14ac:dyDescent="0.4">
      <c r="B78" s="2"/>
    </row>
    <row r="79" spans="2:2" x14ac:dyDescent="0.4">
      <c r="B79" s="2"/>
    </row>
    <row r="80" spans="2:2" x14ac:dyDescent="0.4">
      <c r="B80" s="2"/>
    </row>
    <row r="81" spans="2:2" x14ac:dyDescent="0.4">
      <c r="B81" s="2"/>
    </row>
    <row r="82" spans="2:2" x14ac:dyDescent="0.4">
      <c r="B82" s="2"/>
    </row>
    <row r="83" spans="2:2" x14ac:dyDescent="0.4">
      <c r="B83" s="2"/>
    </row>
    <row r="84" spans="2:2" x14ac:dyDescent="0.4">
      <c r="B84" s="2"/>
    </row>
    <row r="85" spans="2:2" x14ac:dyDescent="0.4">
      <c r="B85" s="2"/>
    </row>
    <row r="86" spans="2:2" x14ac:dyDescent="0.4">
      <c r="B86" s="2"/>
    </row>
    <row r="87" spans="2:2" x14ac:dyDescent="0.4">
      <c r="B87" s="2"/>
    </row>
    <row r="88" spans="2:2" x14ac:dyDescent="0.4">
      <c r="B88" s="2"/>
    </row>
    <row r="89" spans="2:2" x14ac:dyDescent="0.4">
      <c r="B89" s="2"/>
    </row>
    <row r="90" spans="2:2" x14ac:dyDescent="0.4">
      <c r="B90" s="2"/>
    </row>
    <row r="91" spans="2:2" x14ac:dyDescent="0.4">
      <c r="B91" s="2"/>
    </row>
    <row r="92" spans="2:2" x14ac:dyDescent="0.4">
      <c r="B92" s="2"/>
    </row>
    <row r="93" spans="2:2" x14ac:dyDescent="0.4">
      <c r="B93" s="2"/>
    </row>
    <row r="94" spans="2:2" x14ac:dyDescent="0.4">
      <c r="B94" s="2"/>
    </row>
    <row r="95" spans="2:2" x14ac:dyDescent="0.4">
      <c r="B95" s="2"/>
    </row>
    <row r="96" spans="2:2" x14ac:dyDescent="0.4">
      <c r="B96" s="2"/>
    </row>
    <row r="97" spans="2:2" x14ac:dyDescent="0.4">
      <c r="B97" s="2"/>
    </row>
    <row r="98" spans="2:2" x14ac:dyDescent="0.4">
      <c r="B98" s="2"/>
    </row>
    <row r="99" spans="2:2" x14ac:dyDescent="0.4">
      <c r="B99" s="2"/>
    </row>
    <row r="100" spans="2:2" x14ac:dyDescent="0.4">
      <c r="B100" s="2"/>
    </row>
    <row r="101" spans="2:2" x14ac:dyDescent="0.4">
      <c r="B101" s="2"/>
    </row>
    <row r="102" spans="2:2" x14ac:dyDescent="0.4">
      <c r="B102" s="2"/>
    </row>
    <row r="103" spans="2:2" x14ac:dyDescent="0.4">
      <c r="B103" s="2"/>
    </row>
    <row r="104" spans="2:2" x14ac:dyDescent="0.4">
      <c r="B104" s="2"/>
    </row>
    <row r="105" spans="2:2" x14ac:dyDescent="0.4">
      <c r="B105" s="2"/>
    </row>
    <row r="106" spans="2:2" x14ac:dyDescent="0.4">
      <c r="B106" s="2"/>
    </row>
    <row r="107" spans="2:2" x14ac:dyDescent="0.4">
      <c r="B107" s="2"/>
    </row>
    <row r="108" spans="2:2" x14ac:dyDescent="0.4">
      <c r="B108" s="2"/>
    </row>
    <row r="109" spans="2:2" x14ac:dyDescent="0.4">
      <c r="B109" s="2"/>
    </row>
    <row r="110" spans="2:2" x14ac:dyDescent="0.4">
      <c r="B110" s="2"/>
    </row>
    <row r="111" spans="2:2" x14ac:dyDescent="0.4">
      <c r="B111" s="2"/>
    </row>
    <row r="112" spans="2:2" x14ac:dyDescent="0.4">
      <c r="B112" s="2"/>
    </row>
    <row r="113" spans="2:2" x14ac:dyDescent="0.4">
      <c r="B113" s="2"/>
    </row>
    <row r="114" spans="2:2" x14ac:dyDescent="0.4">
      <c r="B114" s="2"/>
    </row>
    <row r="115" spans="2:2" x14ac:dyDescent="0.4">
      <c r="B115" s="2"/>
    </row>
    <row r="116" spans="2:2" x14ac:dyDescent="0.4">
      <c r="B116" s="2"/>
    </row>
    <row r="117" spans="2:2" x14ac:dyDescent="0.4">
      <c r="B117" s="2"/>
    </row>
    <row r="118" spans="2:2" x14ac:dyDescent="0.4">
      <c r="B118" s="2"/>
    </row>
    <row r="119" spans="2:2" x14ac:dyDescent="0.4">
      <c r="B119" s="2"/>
    </row>
    <row r="120" spans="2:2" x14ac:dyDescent="0.4">
      <c r="B120" s="2"/>
    </row>
    <row r="121" spans="2:2" x14ac:dyDescent="0.4">
      <c r="B121" s="2"/>
    </row>
    <row r="122" spans="2:2" x14ac:dyDescent="0.4">
      <c r="B122" s="2"/>
    </row>
    <row r="123" spans="2:2" x14ac:dyDescent="0.4">
      <c r="B123" s="2"/>
    </row>
    <row r="124" spans="2:2" x14ac:dyDescent="0.4">
      <c r="B124" s="2"/>
    </row>
    <row r="125" spans="2:2" x14ac:dyDescent="0.4">
      <c r="B125" s="2"/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F5375-B4CE-41FB-85B0-38B55E8D5B72}">
  <dimension ref="A1:I134"/>
  <sheetViews>
    <sheetView workbookViewId="0">
      <selection activeCell="F19" sqref="F19"/>
    </sheetView>
  </sheetViews>
  <sheetFormatPr defaultColWidth="9" defaultRowHeight="18.75" x14ac:dyDescent="0.4"/>
  <cols>
    <col min="1" max="1" width="4" style="1" customWidth="1"/>
    <col min="2" max="2" width="10.25" style="1" bestFit="1" customWidth="1"/>
    <col min="3" max="3" width="11.75" style="1" customWidth="1"/>
    <col min="4" max="4" width="9.125" style="1" customWidth="1"/>
    <col min="5" max="5" width="14.375" style="1" customWidth="1"/>
    <col min="6" max="6" width="13.5" style="1" customWidth="1"/>
    <col min="7" max="7" width="7.125" style="14" customWidth="1"/>
    <col min="8" max="8" width="6.375" style="1" customWidth="1"/>
    <col min="9" max="16384" width="9" style="1"/>
  </cols>
  <sheetData>
    <row r="1" spans="1:9" x14ac:dyDescent="0.4">
      <c r="A1" s="12" t="s">
        <v>28</v>
      </c>
      <c r="B1" s="9" t="s">
        <v>27</v>
      </c>
      <c r="C1" s="9" t="s">
        <v>26</v>
      </c>
      <c r="D1" s="11" t="s">
        <v>25</v>
      </c>
      <c r="E1" s="11" t="s">
        <v>24</v>
      </c>
      <c r="F1" s="9" t="s">
        <v>23</v>
      </c>
      <c r="G1" s="10" t="s">
        <v>22</v>
      </c>
      <c r="H1" s="9" t="s">
        <v>21</v>
      </c>
      <c r="I1" s="8" t="s">
        <v>20</v>
      </c>
    </row>
    <row r="2" spans="1:9" x14ac:dyDescent="0.4">
      <c r="A2" s="6">
        <v>1</v>
      </c>
      <c r="B2" s="5">
        <v>44315</v>
      </c>
      <c r="C2" s="4" t="s">
        <v>5</v>
      </c>
      <c r="D2" s="4" t="s">
        <v>19</v>
      </c>
      <c r="E2" s="4" t="str">
        <f>_xlfn.IFNA(VLOOKUP($D2,商品リスト!$A$2:$D$22,2,0),"")</f>
        <v>アーモンド</v>
      </c>
      <c r="F2" s="4" t="str">
        <f>_xlfn.IFNA(VLOOKUP($D2,商品リスト!$A$2:$D$22,3,0),"")</f>
        <v>アメリカ</v>
      </c>
      <c r="G2" s="13">
        <f>_xlfn.IFNA(VLOOKUP($D2,商品リスト!$A$2:$D$22,4,0),"")</f>
        <v>1000</v>
      </c>
      <c r="H2" s="4"/>
      <c r="I2" s="3"/>
    </row>
    <row r="3" spans="1:9" x14ac:dyDescent="0.4">
      <c r="A3" s="6"/>
      <c r="B3" s="5"/>
      <c r="C3" s="4"/>
      <c r="D3" s="7"/>
      <c r="E3" s="4" t="str">
        <f>_xlfn.IFNA(VLOOKUP($D3,商品リスト!$A$2:$D$22,2,0),"")</f>
        <v/>
      </c>
      <c r="F3" s="4" t="str">
        <f>_xlfn.IFNA(VLOOKUP($D3,商品リスト!$A$2:$D$22,3,0),"")</f>
        <v/>
      </c>
      <c r="G3" s="4" t="str">
        <f>_xlfn.IFNA(VLOOKUP($D3,商品リスト!$A$2:$D$22,4,0),"")</f>
        <v/>
      </c>
      <c r="H3" s="4"/>
      <c r="I3" s="3"/>
    </row>
    <row r="4" spans="1:9" x14ac:dyDescent="0.4">
      <c r="A4" s="6"/>
      <c r="B4" s="5"/>
      <c r="C4" s="4"/>
      <c r="D4" s="4"/>
      <c r="E4" s="4" t="str">
        <f>_xlfn.IFNA(VLOOKUP($D4,商品リスト!$A$2:$D$22,2,0),"")</f>
        <v/>
      </c>
      <c r="F4" s="4" t="str">
        <f>_xlfn.IFNA(VLOOKUP($D4,商品リスト!$A$2:$D$22,3,0),"")</f>
        <v/>
      </c>
      <c r="G4" s="4" t="str">
        <f>_xlfn.IFNA(VLOOKUP($D4,商品リスト!$A$2:$D$22,4,0),"")</f>
        <v/>
      </c>
      <c r="H4" s="4"/>
      <c r="I4" s="3"/>
    </row>
    <row r="5" spans="1:9" x14ac:dyDescent="0.4">
      <c r="A5" s="6"/>
      <c r="B5" s="5"/>
      <c r="C5" s="4"/>
      <c r="D5" s="4"/>
      <c r="E5" s="4" t="str">
        <f>_xlfn.IFNA(VLOOKUP($D5,商品リスト!$A$2:$D$22,2,0),"")</f>
        <v/>
      </c>
      <c r="F5" s="4" t="str">
        <f>_xlfn.IFNA(VLOOKUP($D5,商品リスト!$A$2:$D$22,3,0),"")</f>
        <v/>
      </c>
      <c r="G5" s="4" t="str">
        <f>_xlfn.IFNA(VLOOKUP($D5,商品リスト!$A$2:$D$22,4,0),"")</f>
        <v/>
      </c>
      <c r="H5" s="4"/>
      <c r="I5" s="3"/>
    </row>
    <row r="6" spans="1:9" x14ac:dyDescent="0.4">
      <c r="A6" s="6"/>
      <c r="B6" s="5"/>
      <c r="C6" s="4"/>
      <c r="D6" s="4"/>
      <c r="E6" s="4" t="str">
        <f>_xlfn.IFNA(VLOOKUP($D6,商品リスト!$A$2:$D$22,2,0),"")</f>
        <v/>
      </c>
      <c r="F6" s="4" t="str">
        <f>_xlfn.IFNA(VLOOKUP($D6,商品リスト!$A$2:$D$22,3,0),"")</f>
        <v/>
      </c>
      <c r="G6" s="4" t="str">
        <f>_xlfn.IFNA(VLOOKUP($D6,商品リスト!$A$2:$D$22,4,0),"")</f>
        <v/>
      </c>
      <c r="H6" s="4"/>
      <c r="I6" s="3"/>
    </row>
    <row r="7" spans="1:9" x14ac:dyDescent="0.4">
      <c r="A7" s="6"/>
      <c r="B7" s="5"/>
      <c r="C7" s="4"/>
      <c r="D7" s="4"/>
      <c r="E7" s="4" t="str">
        <f>_xlfn.IFNA(VLOOKUP($D7,商品リスト!$A$2:$D$22,2,0),"")</f>
        <v/>
      </c>
      <c r="F7" s="4" t="str">
        <f>_xlfn.IFNA(VLOOKUP($D7,商品リスト!$A$2:$D$22,3,0),"")</f>
        <v/>
      </c>
      <c r="G7" s="4" t="str">
        <f>_xlfn.IFNA(VLOOKUP($D7,商品リスト!$A$2:$D$22,4,0),"")</f>
        <v/>
      </c>
      <c r="H7" s="4"/>
      <c r="I7" s="3"/>
    </row>
    <row r="8" spans="1:9" x14ac:dyDescent="0.4">
      <c r="A8" s="6"/>
      <c r="B8" s="5"/>
      <c r="C8" s="4"/>
      <c r="D8" s="4"/>
      <c r="E8" s="4" t="str">
        <f>_xlfn.IFNA(VLOOKUP($D8,商品リスト!$A$2:$D$22,2,0),"")</f>
        <v/>
      </c>
      <c r="F8" s="4" t="str">
        <f>_xlfn.IFNA(VLOOKUP($D8,商品リスト!$A$2:$D$22,3,0),"")</f>
        <v/>
      </c>
      <c r="G8" s="4" t="str">
        <f>_xlfn.IFNA(VLOOKUP($D8,商品リスト!$A$2:$D$22,4,0),"")</f>
        <v/>
      </c>
      <c r="H8" s="4"/>
      <c r="I8" s="3"/>
    </row>
    <row r="9" spans="1:9" x14ac:dyDescent="0.4">
      <c r="A9" s="6"/>
      <c r="B9" s="5"/>
      <c r="C9" s="4"/>
      <c r="D9" s="4"/>
      <c r="E9" s="4" t="str">
        <f>_xlfn.IFNA(VLOOKUP($D9,商品リスト!$A$2:$D$22,2,0),"")</f>
        <v/>
      </c>
      <c r="F9" s="4" t="str">
        <f>_xlfn.IFNA(VLOOKUP($D9,商品リスト!$A$2:$D$22,3,0),"")</f>
        <v/>
      </c>
      <c r="G9" s="4" t="str">
        <f>_xlfn.IFNA(VLOOKUP($D9,商品リスト!$A$2:$D$22,4,0),"")</f>
        <v/>
      </c>
      <c r="H9" s="4"/>
      <c r="I9" s="3"/>
    </row>
    <row r="10" spans="1:9" x14ac:dyDescent="0.4">
      <c r="A10" s="6"/>
      <c r="B10" s="5"/>
      <c r="C10" s="4"/>
      <c r="D10" s="4"/>
      <c r="E10" s="4" t="str">
        <f>_xlfn.IFNA(VLOOKUP($D10,商品リスト!$A$2:$D$22,2,0),"")</f>
        <v/>
      </c>
      <c r="F10" s="4" t="str">
        <f>_xlfn.IFNA(VLOOKUP($D10,商品リスト!$A$2:$D$22,3,0),"")</f>
        <v/>
      </c>
      <c r="G10" s="4" t="str">
        <f>_xlfn.IFNA(VLOOKUP($D10,商品リスト!$A$2:$D$22,4,0),"")</f>
        <v/>
      </c>
      <c r="H10" s="4"/>
      <c r="I10" s="3"/>
    </row>
    <row r="11" spans="1:9" x14ac:dyDescent="0.4">
      <c r="A11" s="6"/>
      <c r="B11" s="5"/>
      <c r="C11" s="4"/>
      <c r="D11" s="4"/>
      <c r="E11" s="4" t="str">
        <f>_xlfn.IFNA(VLOOKUP($D11,商品リスト!$A$2:$D$22,2,0),"")</f>
        <v/>
      </c>
      <c r="F11" s="4" t="str">
        <f>_xlfn.IFNA(VLOOKUP($D11,商品リスト!$A$2:$D$22,3,0),"")</f>
        <v/>
      </c>
      <c r="G11" s="4" t="str">
        <f>_xlfn.IFNA(VLOOKUP($D11,商品リスト!$A$2:$D$22,4,0),"")</f>
        <v/>
      </c>
      <c r="H11" s="4"/>
      <c r="I11" s="3"/>
    </row>
    <row r="12" spans="1:9" x14ac:dyDescent="0.4">
      <c r="A12" s="6"/>
      <c r="B12" s="5"/>
      <c r="C12" s="4"/>
      <c r="D12" s="4"/>
      <c r="E12" s="4" t="str">
        <f>_xlfn.IFNA(VLOOKUP($D12,商品リスト!$A$2:$D$22,2,0),"")</f>
        <v/>
      </c>
      <c r="F12" s="4" t="str">
        <f>_xlfn.IFNA(VLOOKUP($D12,商品リスト!$A$2:$D$22,3,0),"")</f>
        <v/>
      </c>
      <c r="G12" s="4" t="str">
        <f>_xlfn.IFNA(VLOOKUP($D12,商品リスト!$A$2:$D$22,4,0),"")</f>
        <v/>
      </c>
      <c r="H12" s="4"/>
      <c r="I12" s="3"/>
    </row>
    <row r="13" spans="1:9" x14ac:dyDescent="0.4">
      <c r="A13" s="6"/>
      <c r="B13" s="5"/>
      <c r="C13" s="4"/>
      <c r="D13" s="4"/>
      <c r="E13" s="4" t="str">
        <f>_xlfn.IFNA(VLOOKUP($D13,商品リスト!$A$2:$D$22,2,0),"")</f>
        <v/>
      </c>
      <c r="F13" s="4" t="str">
        <f>_xlfn.IFNA(VLOOKUP($D13,商品リスト!$A$2:$D$22,3,0),"")</f>
        <v/>
      </c>
      <c r="G13" s="4" t="str">
        <f>_xlfn.IFNA(VLOOKUP($D13,商品リスト!$A$2:$D$22,4,0),"")</f>
        <v/>
      </c>
      <c r="H13" s="4"/>
      <c r="I13" s="3"/>
    </row>
    <row r="14" spans="1:9" x14ac:dyDescent="0.4">
      <c r="A14" s="6"/>
      <c r="B14" s="5"/>
      <c r="C14" s="4"/>
      <c r="D14" s="4"/>
      <c r="E14" s="4" t="str">
        <f>_xlfn.IFNA(VLOOKUP($D14,商品リスト!$A$2:$D$22,2,0),"")</f>
        <v/>
      </c>
      <c r="F14" s="4" t="str">
        <f>_xlfn.IFNA(VLOOKUP($D14,商品リスト!$A$2:$D$22,3,0),"")</f>
        <v/>
      </c>
      <c r="G14" s="4" t="str">
        <f>_xlfn.IFNA(VLOOKUP($D14,商品リスト!$A$2:$D$22,4,0),"")</f>
        <v/>
      </c>
      <c r="H14" s="4"/>
      <c r="I14" s="3"/>
    </row>
    <row r="15" spans="1:9" x14ac:dyDescent="0.4">
      <c r="A15" s="6"/>
      <c r="B15" s="5"/>
      <c r="C15" s="4"/>
      <c r="D15" s="4"/>
      <c r="E15" s="4" t="str">
        <f>_xlfn.IFNA(VLOOKUP($D15,商品リスト!$A$2:$D$22,2,0),"")</f>
        <v/>
      </c>
      <c r="F15" s="4" t="str">
        <f>_xlfn.IFNA(VLOOKUP($D15,商品リスト!$A$2:$D$22,3,0),"")</f>
        <v/>
      </c>
      <c r="G15" s="4" t="str">
        <f>_xlfn.IFNA(VLOOKUP($D15,商品リスト!$A$2:$D$22,4,0),"")</f>
        <v/>
      </c>
      <c r="H15" s="4"/>
      <c r="I15" s="3"/>
    </row>
    <row r="16" spans="1:9" x14ac:dyDescent="0.4">
      <c r="A16" s="6"/>
      <c r="B16" s="5"/>
      <c r="C16" s="4"/>
      <c r="D16" s="4"/>
      <c r="E16" s="4" t="str">
        <f>_xlfn.IFNA(VLOOKUP($D16,商品リスト!$A$2:$D$22,2,0),"")</f>
        <v/>
      </c>
      <c r="F16" s="4" t="str">
        <f>_xlfn.IFNA(VLOOKUP($D16,商品リスト!$A$2:$D$22,3,0),"")</f>
        <v/>
      </c>
      <c r="G16" s="4" t="str">
        <f>_xlfn.IFNA(VLOOKUP($D16,商品リスト!$A$2:$D$22,4,0),"")</f>
        <v/>
      </c>
      <c r="H16" s="4"/>
      <c r="I16" s="3"/>
    </row>
    <row r="17" spans="1:9" x14ac:dyDescent="0.4">
      <c r="A17" s="6"/>
      <c r="B17" s="5"/>
      <c r="C17" s="4"/>
      <c r="D17" s="4"/>
      <c r="E17" s="4" t="str">
        <f>_xlfn.IFNA(VLOOKUP($D17,商品リスト!$A$2:$D$22,2,0),"")</f>
        <v/>
      </c>
      <c r="F17" s="4" t="str">
        <f>_xlfn.IFNA(VLOOKUP($D17,商品リスト!$A$2:$D$22,3,0),"")</f>
        <v/>
      </c>
      <c r="G17" s="4" t="str">
        <f>_xlfn.IFNA(VLOOKUP($D17,商品リスト!$A$2:$D$22,4,0),"")</f>
        <v/>
      </c>
      <c r="H17" s="4"/>
      <c r="I17" s="3"/>
    </row>
    <row r="18" spans="1:9" x14ac:dyDescent="0.4">
      <c r="A18" s="6"/>
      <c r="B18" s="5"/>
      <c r="C18" s="4"/>
      <c r="D18" s="4"/>
      <c r="E18" s="4" t="str">
        <f>_xlfn.IFNA(VLOOKUP($D18,商品リスト!$A$2:$D$22,2,0),"")</f>
        <v/>
      </c>
      <c r="F18" s="4" t="str">
        <f>_xlfn.IFNA(VLOOKUP($D18,商品リスト!$A$2:$D$22,3,0),"")</f>
        <v/>
      </c>
      <c r="G18" s="4" t="str">
        <f>_xlfn.IFNA(VLOOKUP($D18,商品リスト!$A$2:$D$22,4,0),"")</f>
        <v/>
      </c>
      <c r="H18" s="4"/>
      <c r="I18" s="3"/>
    </row>
    <row r="19" spans="1:9" x14ac:dyDescent="0.4">
      <c r="A19" s="6"/>
      <c r="B19" s="5"/>
      <c r="C19" s="4"/>
      <c r="D19" s="4"/>
      <c r="E19" s="4" t="str">
        <f>_xlfn.IFNA(VLOOKUP($D19,商品リスト!$A$2:$D$22,2,0),"")</f>
        <v/>
      </c>
      <c r="F19" s="4" t="str">
        <f>_xlfn.IFNA(VLOOKUP($D19,商品リスト!$A$2:$D$22,3,0),"")</f>
        <v/>
      </c>
      <c r="G19" s="4" t="str">
        <f>_xlfn.IFNA(VLOOKUP($D19,商品リスト!$A$2:$D$22,4,0),"")</f>
        <v/>
      </c>
      <c r="H19" s="4"/>
      <c r="I19" s="3"/>
    </row>
    <row r="20" spans="1:9" x14ac:dyDescent="0.4">
      <c r="B20" s="2"/>
    </row>
    <row r="21" spans="1:9" x14ac:dyDescent="0.4">
      <c r="B21" s="2"/>
    </row>
    <row r="22" spans="1:9" x14ac:dyDescent="0.4">
      <c r="B22" s="2"/>
    </row>
    <row r="23" spans="1:9" x14ac:dyDescent="0.4">
      <c r="B23" s="2"/>
    </row>
    <row r="24" spans="1:9" x14ac:dyDescent="0.4">
      <c r="B24" s="2"/>
    </row>
    <row r="25" spans="1:9" x14ac:dyDescent="0.4">
      <c r="B25" s="2"/>
    </row>
    <row r="26" spans="1:9" x14ac:dyDescent="0.4">
      <c r="B26" s="2"/>
    </row>
    <row r="27" spans="1:9" x14ac:dyDescent="0.4">
      <c r="B27" s="2"/>
    </row>
    <row r="28" spans="1:9" x14ac:dyDescent="0.4">
      <c r="B28" s="2"/>
    </row>
    <row r="29" spans="1:9" x14ac:dyDescent="0.4">
      <c r="B29" s="2"/>
    </row>
    <row r="30" spans="1:9" x14ac:dyDescent="0.4">
      <c r="B30" s="2"/>
    </row>
    <row r="31" spans="1:9" x14ac:dyDescent="0.4">
      <c r="B31" s="2"/>
    </row>
    <row r="32" spans="1:9" x14ac:dyDescent="0.4">
      <c r="B32" s="2"/>
    </row>
    <row r="33" spans="2:2" x14ac:dyDescent="0.4">
      <c r="B33" s="2"/>
    </row>
    <row r="34" spans="2:2" x14ac:dyDescent="0.4">
      <c r="B34" s="2"/>
    </row>
    <row r="35" spans="2:2" x14ac:dyDescent="0.4">
      <c r="B35" s="2"/>
    </row>
    <row r="36" spans="2:2" x14ac:dyDescent="0.4">
      <c r="B36" s="2"/>
    </row>
    <row r="37" spans="2:2" x14ac:dyDescent="0.4">
      <c r="B37" s="2"/>
    </row>
    <row r="38" spans="2:2" x14ac:dyDescent="0.4">
      <c r="B38" s="2"/>
    </row>
    <row r="39" spans="2:2" x14ac:dyDescent="0.4">
      <c r="B39" s="2"/>
    </row>
    <row r="40" spans="2:2" x14ac:dyDescent="0.4">
      <c r="B40" s="2"/>
    </row>
    <row r="41" spans="2:2" x14ac:dyDescent="0.4">
      <c r="B41" s="2"/>
    </row>
    <row r="42" spans="2:2" x14ac:dyDescent="0.4">
      <c r="B42" s="2"/>
    </row>
    <row r="43" spans="2:2" x14ac:dyDescent="0.4">
      <c r="B43" s="2"/>
    </row>
    <row r="44" spans="2:2" x14ac:dyDescent="0.4">
      <c r="B44" s="2"/>
    </row>
    <row r="45" spans="2:2" x14ac:dyDescent="0.4">
      <c r="B45" s="2"/>
    </row>
    <row r="46" spans="2:2" x14ac:dyDescent="0.4">
      <c r="B46" s="2"/>
    </row>
    <row r="47" spans="2:2" x14ac:dyDescent="0.4">
      <c r="B47" s="2"/>
    </row>
    <row r="48" spans="2:2" x14ac:dyDescent="0.4">
      <c r="B48" s="2"/>
    </row>
    <row r="49" spans="2:2" x14ac:dyDescent="0.4">
      <c r="B49" s="2"/>
    </row>
    <row r="50" spans="2:2" x14ac:dyDescent="0.4">
      <c r="B50" s="2"/>
    </row>
    <row r="51" spans="2:2" x14ac:dyDescent="0.4">
      <c r="B51" s="2"/>
    </row>
    <row r="52" spans="2:2" x14ac:dyDescent="0.4">
      <c r="B52" s="2"/>
    </row>
    <row r="53" spans="2:2" x14ac:dyDescent="0.4">
      <c r="B53" s="2"/>
    </row>
    <row r="54" spans="2:2" x14ac:dyDescent="0.4">
      <c r="B54" s="2"/>
    </row>
    <row r="55" spans="2:2" x14ac:dyDescent="0.4">
      <c r="B55" s="2"/>
    </row>
    <row r="56" spans="2:2" x14ac:dyDescent="0.4">
      <c r="B56" s="2"/>
    </row>
    <row r="57" spans="2:2" x14ac:dyDescent="0.4">
      <c r="B57" s="2"/>
    </row>
    <row r="58" spans="2:2" x14ac:dyDescent="0.4">
      <c r="B58" s="2"/>
    </row>
    <row r="59" spans="2:2" x14ac:dyDescent="0.4">
      <c r="B59" s="2"/>
    </row>
    <row r="60" spans="2:2" x14ac:dyDescent="0.4">
      <c r="B60" s="2"/>
    </row>
    <row r="61" spans="2:2" x14ac:dyDescent="0.4">
      <c r="B61" s="2"/>
    </row>
    <row r="62" spans="2:2" x14ac:dyDescent="0.4">
      <c r="B62" s="2"/>
    </row>
    <row r="63" spans="2:2" x14ac:dyDescent="0.4">
      <c r="B63" s="2"/>
    </row>
    <row r="64" spans="2:2" x14ac:dyDescent="0.4">
      <c r="B64" s="2"/>
    </row>
    <row r="65" spans="2:2" x14ac:dyDescent="0.4">
      <c r="B65" s="2"/>
    </row>
    <row r="66" spans="2:2" x14ac:dyDescent="0.4">
      <c r="B66" s="2"/>
    </row>
    <row r="67" spans="2:2" x14ac:dyDescent="0.4">
      <c r="B67" s="2"/>
    </row>
    <row r="68" spans="2:2" x14ac:dyDescent="0.4">
      <c r="B68" s="2"/>
    </row>
    <row r="69" spans="2:2" x14ac:dyDescent="0.4">
      <c r="B69" s="2"/>
    </row>
    <row r="70" spans="2:2" x14ac:dyDescent="0.4">
      <c r="B70" s="2"/>
    </row>
    <row r="71" spans="2:2" x14ac:dyDescent="0.4">
      <c r="B71" s="2"/>
    </row>
    <row r="72" spans="2:2" x14ac:dyDescent="0.4">
      <c r="B72" s="2"/>
    </row>
    <row r="73" spans="2:2" x14ac:dyDescent="0.4">
      <c r="B73" s="2"/>
    </row>
    <row r="74" spans="2:2" x14ac:dyDescent="0.4">
      <c r="B74" s="2"/>
    </row>
    <row r="75" spans="2:2" x14ac:dyDescent="0.4">
      <c r="B75" s="2"/>
    </row>
    <row r="76" spans="2:2" x14ac:dyDescent="0.4">
      <c r="B76" s="2"/>
    </row>
    <row r="77" spans="2:2" x14ac:dyDescent="0.4">
      <c r="B77" s="2"/>
    </row>
    <row r="78" spans="2:2" x14ac:dyDescent="0.4">
      <c r="B78" s="2"/>
    </row>
    <row r="79" spans="2:2" x14ac:dyDescent="0.4">
      <c r="B79" s="2"/>
    </row>
    <row r="80" spans="2:2" x14ac:dyDescent="0.4">
      <c r="B80" s="2"/>
    </row>
    <row r="81" spans="2:2" x14ac:dyDescent="0.4">
      <c r="B81" s="2"/>
    </row>
    <row r="82" spans="2:2" x14ac:dyDescent="0.4">
      <c r="B82" s="2"/>
    </row>
    <row r="83" spans="2:2" x14ac:dyDescent="0.4">
      <c r="B83" s="2"/>
    </row>
    <row r="84" spans="2:2" x14ac:dyDescent="0.4">
      <c r="B84" s="2"/>
    </row>
    <row r="85" spans="2:2" x14ac:dyDescent="0.4">
      <c r="B85" s="2"/>
    </row>
    <row r="86" spans="2:2" x14ac:dyDescent="0.4">
      <c r="B86" s="2"/>
    </row>
    <row r="87" spans="2:2" x14ac:dyDescent="0.4">
      <c r="B87" s="2"/>
    </row>
    <row r="88" spans="2:2" x14ac:dyDescent="0.4">
      <c r="B88" s="2"/>
    </row>
    <row r="89" spans="2:2" x14ac:dyDescent="0.4">
      <c r="B89" s="2"/>
    </row>
    <row r="90" spans="2:2" x14ac:dyDescent="0.4">
      <c r="B90" s="2"/>
    </row>
    <row r="91" spans="2:2" x14ac:dyDescent="0.4">
      <c r="B91" s="2"/>
    </row>
    <row r="92" spans="2:2" x14ac:dyDescent="0.4">
      <c r="B92" s="2"/>
    </row>
    <row r="93" spans="2:2" x14ac:dyDescent="0.4">
      <c r="B93" s="2"/>
    </row>
    <row r="94" spans="2:2" x14ac:dyDescent="0.4">
      <c r="B94" s="2"/>
    </row>
    <row r="95" spans="2:2" x14ac:dyDescent="0.4">
      <c r="B95" s="2"/>
    </row>
    <row r="96" spans="2:2" x14ac:dyDescent="0.4">
      <c r="B96" s="2"/>
    </row>
    <row r="97" spans="2:2" x14ac:dyDescent="0.4">
      <c r="B97" s="2"/>
    </row>
    <row r="98" spans="2:2" x14ac:dyDescent="0.4">
      <c r="B98" s="2"/>
    </row>
    <row r="99" spans="2:2" x14ac:dyDescent="0.4">
      <c r="B99" s="2"/>
    </row>
    <row r="100" spans="2:2" x14ac:dyDescent="0.4">
      <c r="B100" s="2"/>
    </row>
    <row r="101" spans="2:2" x14ac:dyDescent="0.4">
      <c r="B101" s="2"/>
    </row>
    <row r="102" spans="2:2" x14ac:dyDescent="0.4">
      <c r="B102" s="2"/>
    </row>
    <row r="103" spans="2:2" x14ac:dyDescent="0.4">
      <c r="B103" s="2"/>
    </row>
    <row r="104" spans="2:2" x14ac:dyDescent="0.4">
      <c r="B104" s="2"/>
    </row>
    <row r="105" spans="2:2" x14ac:dyDescent="0.4">
      <c r="B105" s="2"/>
    </row>
    <row r="106" spans="2:2" x14ac:dyDescent="0.4">
      <c r="B106" s="2"/>
    </row>
    <row r="107" spans="2:2" x14ac:dyDescent="0.4">
      <c r="B107" s="2"/>
    </row>
    <row r="108" spans="2:2" x14ac:dyDescent="0.4">
      <c r="B108" s="2"/>
    </row>
    <row r="109" spans="2:2" x14ac:dyDescent="0.4">
      <c r="B109" s="2"/>
    </row>
    <row r="110" spans="2:2" x14ac:dyDescent="0.4">
      <c r="B110" s="2"/>
    </row>
    <row r="111" spans="2:2" x14ac:dyDescent="0.4">
      <c r="B111" s="2"/>
    </row>
    <row r="112" spans="2:2" x14ac:dyDescent="0.4">
      <c r="B112" s="2"/>
    </row>
    <row r="113" spans="2:2" x14ac:dyDescent="0.4">
      <c r="B113" s="2"/>
    </row>
    <row r="114" spans="2:2" x14ac:dyDescent="0.4">
      <c r="B114" s="2"/>
    </row>
    <row r="115" spans="2:2" x14ac:dyDescent="0.4">
      <c r="B115" s="2"/>
    </row>
    <row r="116" spans="2:2" x14ac:dyDescent="0.4">
      <c r="B116" s="2"/>
    </row>
    <row r="117" spans="2:2" x14ac:dyDescent="0.4">
      <c r="B117" s="2"/>
    </row>
    <row r="118" spans="2:2" x14ac:dyDescent="0.4">
      <c r="B118" s="2"/>
    </row>
    <row r="119" spans="2:2" x14ac:dyDescent="0.4">
      <c r="B119" s="2"/>
    </row>
    <row r="120" spans="2:2" x14ac:dyDescent="0.4">
      <c r="B120" s="2"/>
    </row>
    <row r="121" spans="2:2" x14ac:dyDescent="0.4">
      <c r="B121" s="2"/>
    </row>
    <row r="122" spans="2:2" x14ac:dyDescent="0.4">
      <c r="B122" s="2"/>
    </row>
    <row r="123" spans="2:2" x14ac:dyDescent="0.4">
      <c r="B123" s="2"/>
    </row>
    <row r="124" spans="2:2" x14ac:dyDescent="0.4">
      <c r="B124" s="2"/>
    </row>
    <row r="125" spans="2:2" x14ac:dyDescent="0.4">
      <c r="B125" s="2"/>
    </row>
    <row r="126" spans="2:2" x14ac:dyDescent="0.4">
      <c r="B126" s="2"/>
    </row>
    <row r="127" spans="2:2" x14ac:dyDescent="0.4">
      <c r="B127" s="2"/>
    </row>
    <row r="128" spans="2:2" x14ac:dyDescent="0.4">
      <c r="B128" s="2"/>
    </row>
    <row r="129" spans="2:2" x14ac:dyDescent="0.4">
      <c r="B129" s="2"/>
    </row>
    <row r="130" spans="2:2" x14ac:dyDescent="0.4">
      <c r="B130" s="2"/>
    </row>
    <row r="131" spans="2:2" x14ac:dyDescent="0.4">
      <c r="B131" s="2"/>
    </row>
    <row r="132" spans="2:2" x14ac:dyDescent="0.4">
      <c r="B132" s="2"/>
    </row>
    <row r="133" spans="2:2" x14ac:dyDescent="0.4">
      <c r="B133" s="2"/>
    </row>
    <row r="134" spans="2:2" x14ac:dyDescent="0.4">
      <c r="B134" s="2"/>
    </row>
  </sheetData>
  <phoneticPr fontId="3"/>
  <dataValidations count="1">
    <dataValidation type="list" allowBlank="1" showInputMessage="1" showErrorMessage="1" sqref="C2:D19" xr:uid="{00000000-0002-0000-0600-000000000000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9AC41-2BF6-4FA3-9408-B12230060A80}">
  <dimension ref="A1:K25"/>
  <sheetViews>
    <sheetView workbookViewId="0">
      <selection activeCell="G16" sqref="G16:G17"/>
    </sheetView>
  </sheetViews>
  <sheetFormatPr defaultRowHeight="18.75" x14ac:dyDescent="0.4"/>
  <cols>
    <col min="1" max="1" width="4.75" customWidth="1"/>
    <col min="2" max="2" width="9.375" customWidth="1"/>
    <col min="3" max="3" width="11.875" customWidth="1"/>
    <col min="4" max="4" width="10.87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5" customWidth="1"/>
  </cols>
  <sheetData>
    <row r="1" spans="1:11" ht="18.75" customHeight="1" x14ac:dyDescent="0.4">
      <c r="A1" s="26" t="s">
        <v>192</v>
      </c>
      <c r="B1" s="24" t="s">
        <v>189</v>
      </c>
      <c r="C1" s="27" t="s">
        <v>184</v>
      </c>
      <c r="D1" s="27"/>
    </row>
    <row r="2" spans="1:11" ht="18.75" customHeight="1" x14ac:dyDescent="0.4">
      <c r="A2" s="26"/>
      <c r="B2" s="20" t="s">
        <v>191</v>
      </c>
      <c r="C2" s="28" t="str">
        <f>_xlfn.IFNA(VLOOKUP(B2,$C$5:$K$25,7,0),"登録無し")</f>
        <v>登録無し</v>
      </c>
      <c r="D2" s="28"/>
    </row>
    <row r="3" spans="1:11" ht="18.75" customHeight="1" x14ac:dyDescent="0.4"/>
    <row r="4" spans="1:11" ht="18.75" customHeight="1" x14ac:dyDescent="0.4">
      <c r="A4" s="25" t="s">
        <v>28</v>
      </c>
      <c r="B4" s="25" t="s">
        <v>190</v>
      </c>
      <c r="C4" s="24" t="s">
        <v>189</v>
      </c>
      <c r="D4" s="24" t="s">
        <v>188</v>
      </c>
      <c r="E4" s="24" t="s">
        <v>187</v>
      </c>
      <c r="F4" s="24" t="s">
        <v>186</v>
      </c>
      <c r="G4" s="25" t="s">
        <v>185</v>
      </c>
      <c r="H4" s="24" t="s">
        <v>184</v>
      </c>
      <c r="I4" s="24" t="s">
        <v>183</v>
      </c>
      <c r="J4" s="24" t="s">
        <v>182</v>
      </c>
      <c r="K4" s="23" t="s">
        <v>181</v>
      </c>
    </row>
    <row r="5" spans="1:11" ht="18.75" customHeight="1" x14ac:dyDescent="0.4">
      <c r="A5" s="17">
        <v>1</v>
      </c>
      <c r="B5" s="17" t="s">
        <v>180</v>
      </c>
      <c r="C5" s="17" t="s">
        <v>179</v>
      </c>
      <c r="D5" s="21">
        <v>24833</v>
      </c>
      <c r="E5" s="20">
        <f t="shared" ref="E5:E25" ca="1" si="0">DATEDIF(D5,TODAY(),"Y")</f>
        <v>53</v>
      </c>
      <c r="F5" s="20" t="s">
        <v>178</v>
      </c>
      <c r="G5" s="19" t="s">
        <v>177</v>
      </c>
      <c r="H5" s="17" t="s">
        <v>176</v>
      </c>
      <c r="I5" s="18" t="s">
        <v>175</v>
      </c>
      <c r="J5" s="17" t="s">
        <v>174</v>
      </c>
      <c r="K5" s="22">
        <v>42786</v>
      </c>
    </row>
    <row r="6" spans="1:11" ht="18.75" customHeight="1" x14ac:dyDescent="0.4">
      <c r="A6" s="17">
        <v>2</v>
      </c>
      <c r="B6" s="17" t="s">
        <v>173</v>
      </c>
      <c r="C6" s="17" t="s">
        <v>172</v>
      </c>
      <c r="D6" s="21">
        <v>25752</v>
      </c>
      <c r="E6" s="20">
        <f t="shared" ca="1" si="0"/>
        <v>51</v>
      </c>
      <c r="F6" s="20" t="s">
        <v>171</v>
      </c>
      <c r="G6" s="19" t="s">
        <v>170</v>
      </c>
      <c r="H6" s="17" t="s">
        <v>169</v>
      </c>
      <c r="I6" s="18" t="s">
        <v>168</v>
      </c>
      <c r="J6" s="17" t="s">
        <v>56</v>
      </c>
      <c r="K6" s="22">
        <v>42959</v>
      </c>
    </row>
    <row r="7" spans="1:11" ht="18.75" customHeight="1" x14ac:dyDescent="0.4">
      <c r="A7" s="17">
        <v>3</v>
      </c>
      <c r="B7" s="17" t="s">
        <v>167</v>
      </c>
      <c r="C7" s="19" t="s">
        <v>166</v>
      </c>
      <c r="D7" s="21">
        <v>28115</v>
      </c>
      <c r="E7" s="20">
        <f t="shared" ca="1" si="0"/>
        <v>45</v>
      </c>
      <c r="F7" s="20" t="s">
        <v>165</v>
      </c>
      <c r="G7" s="19" t="s">
        <v>164</v>
      </c>
      <c r="H7" s="17" t="s">
        <v>163</v>
      </c>
      <c r="I7" s="18" t="s">
        <v>162</v>
      </c>
      <c r="J7" s="17" t="s">
        <v>130</v>
      </c>
      <c r="K7" s="22">
        <v>43197</v>
      </c>
    </row>
    <row r="8" spans="1:11" ht="18.75" customHeight="1" x14ac:dyDescent="0.4">
      <c r="A8" s="17">
        <v>4</v>
      </c>
      <c r="B8" s="17" t="s">
        <v>161</v>
      </c>
      <c r="C8" s="17" t="s">
        <v>160</v>
      </c>
      <c r="D8" s="21">
        <v>34571</v>
      </c>
      <c r="E8" s="20">
        <f t="shared" ca="1" si="0"/>
        <v>27</v>
      </c>
      <c r="F8" s="20" t="s">
        <v>159</v>
      </c>
      <c r="G8" s="19" t="s">
        <v>158</v>
      </c>
      <c r="H8" s="17" t="s">
        <v>157</v>
      </c>
      <c r="I8" s="18" t="s">
        <v>156</v>
      </c>
      <c r="J8" s="17" t="s">
        <v>124</v>
      </c>
      <c r="K8" s="22">
        <v>43281</v>
      </c>
    </row>
    <row r="9" spans="1:11" ht="18.75" customHeight="1" x14ac:dyDescent="0.4">
      <c r="A9" s="17">
        <v>5</v>
      </c>
      <c r="B9" s="17" t="s">
        <v>155</v>
      </c>
      <c r="C9" s="17" t="s">
        <v>154</v>
      </c>
      <c r="D9" s="21">
        <v>28263</v>
      </c>
      <c r="E9" s="20">
        <f t="shared" ca="1" si="0"/>
        <v>44</v>
      </c>
      <c r="F9" s="20" t="s">
        <v>153</v>
      </c>
      <c r="G9" s="19" t="s">
        <v>152</v>
      </c>
      <c r="H9" s="17" t="s">
        <v>151</v>
      </c>
      <c r="I9" s="18" t="s">
        <v>150</v>
      </c>
      <c r="J9" s="17" t="s">
        <v>70</v>
      </c>
      <c r="K9" s="22">
        <v>43413</v>
      </c>
    </row>
    <row r="10" spans="1:11" ht="18.75" customHeight="1" x14ac:dyDescent="0.4">
      <c r="A10" s="17">
        <v>6</v>
      </c>
      <c r="B10" s="17" t="s">
        <v>149</v>
      </c>
      <c r="C10" s="17" t="s">
        <v>148</v>
      </c>
      <c r="D10" s="21">
        <v>29899</v>
      </c>
      <c r="E10" s="20">
        <f t="shared" ca="1" si="0"/>
        <v>40</v>
      </c>
      <c r="F10" s="20" t="s">
        <v>147</v>
      </c>
      <c r="G10" s="19" t="s">
        <v>146</v>
      </c>
      <c r="H10" s="17" t="s">
        <v>145</v>
      </c>
      <c r="I10" s="18" t="s">
        <v>144</v>
      </c>
      <c r="J10" s="17" t="s">
        <v>143</v>
      </c>
      <c r="K10" s="22">
        <v>43493</v>
      </c>
    </row>
    <row r="11" spans="1:11" ht="18.75" customHeight="1" x14ac:dyDescent="0.4">
      <c r="A11" s="17">
        <v>7</v>
      </c>
      <c r="B11" s="17" t="s">
        <v>142</v>
      </c>
      <c r="C11" s="17" t="s">
        <v>141</v>
      </c>
      <c r="D11" s="21">
        <v>20901</v>
      </c>
      <c r="E11" s="20">
        <f t="shared" ca="1" si="0"/>
        <v>64</v>
      </c>
      <c r="F11" s="20" t="s">
        <v>140</v>
      </c>
      <c r="G11" s="19" t="s">
        <v>139</v>
      </c>
      <c r="H11" s="17" t="s">
        <v>138</v>
      </c>
      <c r="I11" s="18" t="s">
        <v>137</v>
      </c>
      <c r="J11" s="17" t="s">
        <v>56</v>
      </c>
      <c r="K11" s="22">
        <v>43580</v>
      </c>
    </row>
    <row r="12" spans="1:11" ht="18.75" customHeight="1" x14ac:dyDescent="0.4">
      <c r="A12" s="17">
        <v>8</v>
      </c>
      <c r="B12" s="17" t="s">
        <v>136</v>
      </c>
      <c r="C12" s="17" t="s">
        <v>135</v>
      </c>
      <c r="D12" s="21">
        <v>26146</v>
      </c>
      <c r="E12" s="20">
        <f t="shared" ca="1" si="0"/>
        <v>50</v>
      </c>
      <c r="F12" s="20" t="s">
        <v>134</v>
      </c>
      <c r="G12" s="19" t="s">
        <v>133</v>
      </c>
      <c r="H12" s="17" t="s">
        <v>132</v>
      </c>
      <c r="I12" s="18" t="s">
        <v>131</v>
      </c>
      <c r="J12" s="17" t="s">
        <v>130</v>
      </c>
      <c r="K12" s="22">
        <v>43590</v>
      </c>
    </row>
    <row r="13" spans="1:11" ht="18.75" customHeight="1" x14ac:dyDescent="0.4">
      <c r="A13" s="17">
        <v>9</v>
      </c>
      <c r="B13" s="17" t="s">
        <v>129</v>
      </c>
      <c r="C13" s="17" t="s">
        <v>128</v>
      </c>
      <c r="D13" s="21">
        <v>22037</v>
      </c>
      <c r="E13" s="20">
        <f t="shared" ca="1" si="0"/>
        <v>61</v>
      </c>
      <c r="F13" s="20" t="s">
        <v>127</v>
      </c>
      <c r="G13" s="19" t="s">
        <v>126</v>
      </c>
      <c r="H13" s="17" t="s">
        <v>65</v>
      </c>
      <c r="I13" s="18" t="s">
        <v>125</v>
      </c>
      <c r="J13" s="17" t="s">
        <v>124</v>
      </c>
      <c r="K13" s="22">
        <v>43662</v>
      </c>
    </row>
    <row r="14" spans="1:11" ht="18.75" customHeight="1" x14ac:dyDescent="0.4">
      <c r="A14" s="17">
        <v>10</v>
      </c>
      <c r="B14" s="17" t="s">
        <v>123</v>
      </c>
      <c r="C14" s="17" t="s">
        <v>122</v>
      </c>
      <c r="D14" s="21">
        <v>31568</v>
      </c>
      <c r="E14" s="20">
        <f t="shared" ca="1" si="0"/>
        <v>35</v>
      </c>
      <c r="F14" s="20" t="s">
        <v>121</v>
      </c>
      <c r="G14" s="19" t="s">
        <v>120</v>
      </c>
      <c r="H14" s="17" t="s">
        <v>119</v>
      </c>
      <c r="I14" s="18" t="s">
        <v>118</v>
      </c>
      <c r="J14" s="17" t="s">
        <v>117</v>
      </c>
      <c r="K14" s="22">
        <v>43752</v>
      </c>
    </row>
    <row r="15" spans="1:11" ht="18.75" customHeight="1" x14ac:dyDescent="0.4">
      <c r="A15" s="17">
        <v>11</v>
      </c>
      <c r="B15" s="17" t="s">
        <v>116</v>
      </c>
      <c r="C15" s="17" t="s">
        <v>68</v>
      </c>
      <c r="D15" s="21">
        <v>22800</v>
      </c>
      <c r="E15" s="20">
        <f t="shared" ca="1" si="0"/>
        <v>59</v>
      </c>
      <c r="F15" s="20" t="s">
        <v>115</v>
      </c>
      <c r="G15" s="19" t="s">
        <v>114</v>
      </c>
      <c r="H15" s="17" t="s">
        <v>113</v>
      </c>
      <c r="I15" s="18" t="s">
        <v>112</v>
      </c>
      <c r="J15" s="17" t="s">
        <v>90</v>
      </c>
      <c r="K15" s="22">
        <v>43802</v>
      </c>
    </row>
    <row r="16" spans="1:11" ht="18.75" customHeight="1" x14ac:dyDescent="0.4">
      <c r="A16" s="17">
        <v>12</v>
      </c>
      <c r="B16" s="17" t="s">
        <v>111</v>
      </c>
      <c r="C16" s="17" t="s">
        <v>110</v>
      </c>
      <c r="D16" s="21">
        <v>32617</v>
      </c>
      <c r="E16" s="20">
        <f t="shared" ca="1" si="0"/>
        <v>32</v>
      </c>
      <c r="F16" s="20" t="s">
        <v>94</v>
      </c>
      <c r="G16" s="19" t="s">
        <v>93</v>
      </c>
      <c r="H16" s="17" t="s">
        <v>92</v>
      </c>
      <c r="I16" s="18" t="s">
        <v>109</v>
      </c>
      <c r="J16" s="17" t="s">
        <v>70</v>
      </c>
      <c r="K16" s="22">
        <v>43867</v>
      </c>
    </row>
    <row r="17" spans="1:11" ht="18.75" customHeight="1" x14ac:dyDescent="0.4">
      <c r="A17" s="17">
        <v>13</v>
      </c>
      <c r="B17" s="17" t="s">
        <v>108</v>
      </c>
      <c r="C17" s="17" t="s">
        <v>107</v>
      </c>
      <c r="D17" s="21">
        <v>33479</v>
      </c>
      <c r="E17" s="20">
        <f t="shared" ca="1" si="0"/>
        <v>30</v>
      </c>
      <c r="F17" s="20" t="s">
        <v>106</v>
      </c>
      <c r="G17" s="19" t="s">
        <v>105</v>
      </c>
      <c r="H17" s="17" t="s">
        <v>104</v>
      </c>
      <c r="I17" s="18" t="s">
        <v>103</v>
      </c>
      <c r="J17" s="17" t="s">
        <v>63</v>
      </c>
      <c r="K17" s="22">
        <v>43913</v>
      </c>
    </row>
    <row r="18" spans="1:11" ht="18.75" customHeight="1" x14ac:dyDescent="0.4">
      <c r="A18" s="17">
        <v>14</v>
      </c>
      <c r="B18" s="17" t="s">
        <v>102</v>
      </c>
      <c r="C18" s="17" t="s">
        <v>101</v>
      </c>
      <c r="D18" s="21">
        <v>22737</v>
      </c>
      <c r="E18" s="20">
        <f t="shared" ca="1" si="0"/>
        <v>59</v>
      </c>
      <c r="F18" s="20" t="s">
        <v>100</v>
      </c>
      <c r="G18" s="19" t="s">
        <v>99</v>
      </c>
      <c r="H18" s="17" t="s">
        <v>98</v>
      </c>
      <c r="I18" s="18" t="s">
        <v>97</v>
      </c>
      <c r="J18" s="17" t="s">
        <v>56</v>
      </c>
      <c r="K18" s="22">
        <v>43958</v>
      </c>
    </row>
    <row r="19" spans="1:11" ht="18.75" customHeight="1" x14ac:dyDescent="0.4">
      <c r="A19" s="17">
        <v>15</v>
      </c>
      <c r="B19" s="17" t="s">
        <v>96</v>
      </c>
      <c r="C19" s="17" t="s">
        <v>95</v>
      </c>
      <c r="D19" s="21">
        <v>34979</v>
      </c>
      <c r="E19" s="20">
        <f t="shared" ca="1" si="0"/>
        <v>26</v>
      </c>
      <c r="F19" s="20" t="s">
        <v>94</v>
      </c>
      <c r="G19" s="19" t="s">
        <v>93</v>
      </c>
      <c r="H19" s="17" t="s">
        <v>92</v>
      </c>
      <c r="I19" s="18" t="s">
        <v>91</v>
      </c>
      <c r="J19" s="17" t="s">
        <v>90</v>
      </c>
      <c r="K19" s="22">
        <v>44013</v>
      </c>
    </row>
    <row r="20" spans="1:11" ht="18.75" customHeight="1" x14ac:dyDescent="0.4">
      <c r="A20" s="17">
        <v>16</v>
      </c>
      <c r="B20" s="17" t="s">
        <v>89</v>
      </c>
      <c r="C20" s="17" t="s">
        <v>88</v>
      </c>
      <c r="D20" s="21">
        <v>28989</v>
      </c>
      <c r="E20" s="20">
        <f t="shared" ca="1" si="0"/>
        <v>42</v>
      </c>
      <c r="F20" s="20" t="s">
        <v>87</v>
      </c>
      <c r="G20" s="19" t="s">
        <v>86</v>
      </c>
      <c r="H20" s="17" t="s">
        <v>85</v>
      </c>
      <c r="I20" s="18" t="s">
        <v>84</v>
      </c>
      <c r="J20" s="17" t="s">
        <v>83</v>
      </c>
      <c r="K20" s="22">
        <v>44184</v>
      </c>
    </row>
    <row r="21" spans="1:11" ht="18.75" customHeight="1" x14ac:dyDescent="0.4">
      <c r="A21" s="17">
        <v>17</v>
      </c>
      <c r="B21" s="17" t="s">
        <v>82</v>
      </c>
      <c r="C21" s="17" t="s">
        <v>81</v>
      </c>
      <c r="D21" s="21">
        <v>31640</v>
      </c>
      <c r="E21" s="20">
        <f t="shared" ca="1" si="0"/>
        <v>35</v>
      </c>
      <c r="F21" s="20" t="s">
        <v>80</v>
      </c>
      <c r="G21" s="19" t="s">
        <v>79</v>
      </c>
      <c r="H21" s="17" t="s">
        <v>78</v>
      </c>
      <c r="I21" s="18" t="s">
        <v>77</v>
      </c>
      <c r="J21" s="17" t="s">
        <v>49</v>
      </c>
      <c r="K21" s="22">
        <v>44206</v>
      </c>
    </row>
    <row r="22" spans="1:11" ht="18.75" customHeight="1" x14ac:dyDescent="0.4">
      <c r="A22" s="17">
        <v>18</v>
      </c>
      <c r="B22" s="17" t="s">
        <v>76</v>
      </c>
      <c r="C22" s="17" t="s">
        <v>75</v>
      </c>
      <c r="D22" s="21">
        <v>27232</v>
      </c>
      <c r="E22" s="20">
        <f t="shared" ca="1" si="0"/>
        <v>47</v>
      </c>
      <c r="F22" s="20" t="s">
        <v>74</v>
      </c>
      <c r="G22" s="19" t="s">
        <v>73</v>
      </c>
      <c r="H22" s="17" t="s">
        <v>72</v>
      </c>
      <c r="I22" s="18" t="s">
        <v>71</v>
      </c>
      <c r="J22" s="17" t="s">
        <v>70</v>
      </c>
      <c r="K22" s="22">
        <v>44230</v>
      </c>
    </row>
    <row r="23" spans="1:11" ht="18.75" customHeight="1" x14ac:dyDescent="0.4">
      <c r="A23" s="17">
        <v>19</v>
      </c>
      <c r="B23" s="17" t="s">
        <v>69</v>
      </c>
      <c r="C23" s="17" t="s">
        <v>68</v>
      </c>
      <c r="D23" s="21">
        <v>20601</v>
      </c>
      <c r="E23" s="20">
        <f t="shared" ca="1" si="0"/>
        <v>65</v>
      </c>
      <c r="F23" s="20" t="s">
        <v>67</v>
      </c>
      <c r="G23" s="19" t="s">
        <v>66</v>
      </c>
      <c r="H23" s="17" t="s">
        <v>65</v>
      </c>
      <c r="I23" s="18" t="s">
        <v>64</v>
      </c>
      <c r="J23" s="17" t="s">
        <v>63</v>
      </c>
      <c r="K23" s="22">
        <v>44312</v>
      </c>
    </row>
    <row r="24" spans="1:11" ht="18.75" customHeight="1" x14ac:dyDescent="0.4">
      <c r="A24" s="17">
        <v>20</v>
      </c>
      <c r="B24" s="17" t="s">
        <v>62</v>
      </c>
      <c r="C24" s="17" t="s">
        <v>61</v>
      </c>
      <c r="D24" s="21">
        <v>32961</v>
      </c>
      <c r="E24" s="20">
        <f t="shared" ca="1" si="0"/>
        <v>31</v>
      </c>
      <c r="F24" s="20" t="s">
        <v>60</v>
      </c>
      <c r="G24" s="19" t="s">
        <v>59</v>
      </c>
      <c r="H24" s="17" t="s">
        <v>58</v>
      </c>
      <c r="I24" s="18" t="s">
        <v>57</v>
      </c>
      <c r="J24" s="17" t="s">
        <v>56</v>
      </c>
      <c r="K24" s="22">
        <v>44355</v>
      </c>
    </row>
    <row r="25" spans="1:11" ht="18.75" customHeight="1" x14ac:dyDescent="0.4">
      <c r="A25" s="17">
        <v>21</v>
      </c>
      <c r="B25" s="17" t="s">
        <v>55</v>
      </c>
      <c r="C25" s="17" t="s">
        <v>54</v>
      </c>
      <c r="D25" s="21">
        <v>31008</v>
      </c>
      <c r="E25" s="20">
        <f t="shared" ca="1" si="0"/>
        <v>37</v>
      </c>
      <c r="F25" s="20" t="s">
        <v>53</v>
      </c>
      <c r="G25" s="19" t="s">
        <v>52</v>
      </c>
      <c r="H25" s="17" t="s">
        <v>51</v>
      </c>
      <c r="I25" s="18" t="s">
        <v>50</v>
      </c>
      <c r="J25" s="17" t="s">
        <v>49</v>
      </c>
      <c r="K25" s="16">
        <v>44422</v>
      </c>
    </row>
  </sheetData>
  <mergeCells count="3">
    <mergeCell ref="A1:A2"/>
    <mergeCell ref="C1:D1"/>
    <mergeCell ref="C2:D2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BAFE6-F88E-4DCC-814E-AA8458D7BE01}">
  <dimension ref="A1:I135"/>
  <sheetViews>
    <sheetView topLeftCell="D1" workbookViewId="0">
      <selection activeCell="K20" sqref="K20"/>
    </sheetView>
  </sheetViews>
  <sheetFormatPr defaultColWidth="9" defaultRowHeight="18.75" x14ac:dyDescent="0.4"/>
  <cols>
    <col min="1" max="1" width="4" style="1" customWidth="1"/>
    <col min="2" max="2" width="10.25" style="1" bestFit="1" customWidth="1"/>
    <col min="3" max="3" width="11.75" style="1" customWidth="1"/>
    <col min="4" max="4" width="9.125" style="1" customWidth="1"/>
    <col min="5" max="5" width="14.375" style="1" customWidth="1"/>
    <col min="6" max="6" width="14.125" style="1" customWidth="1"/>
    <col min="7" max="7" width="8.375" style="1" customWidth="1"/>
    <col min="8" max="8" width="6.375" style="1" customWidth="1"/>
    <col min="9" max="16384" width="9" style="1"/>
  </cols>
  <sheetData>
    <row r="1" spans="1:9" x14ac:dyDescent="0.4">
      <c r="A1" s="12" t="s">
        <v>28</v>
      </c>
      <c r="B1" s="9" t="s">
        <v>27</v>
      </c>
      <c r="C1" s="9" t="s">
        <v>26</v>
      </c>
      <c r="D1" s="11" t="s">
        <v>25</v>
      </c>
      <c r="E1" s="11" t="s">
        <v>24</v>
      </c>
      <c r="F1" s="9" t="s">
        <v>23</v>
      </c>
      <c r="G1" s="10" t="s">
        <v>22</v>
      </c>
      <c r="H1" s="9" t="s">
        <v>21</v>
      </c>
      <c r="I1" s="8" t="s">
        <v>20</v>
      </c>
    </row>
    <row r="2" spans="1:9" x14ac:dyDescent="0.4">
      <c r="A2" s="6">
        <v>1</v>
      </c>
      <c r="B2" s="5">
        <v>44315</v>
      </c>
      <c r="C2" s="4" t="s">
        <v>5</v>
      </c>
      <c r="D2" s="4" t="s">
        <v>19</v>
      </c>
      <c r="E2" s="4" t="str">
        <f>VLOOKUP($D2,商品リスト!$A$2:$D$22,2,0)</f>
        <v>アーモンド</v>
      </c>
      <c r="F2" s="4" t="str">
        <f>VLOOKUP($D2,商品リスト!$A$2:$D$22,3,0)</f>
        <v>アメリカ</v>
      </c>
      <c r="G2" s="13">
        <f>VLOOKUP($D2,商品リスト!$A$2:$D$22,4,0)</f>
        <v>1000</v>
      </c>
      <c r="H2" s="4"/>
      <c r="I2" s="3"/>
    </row>
    <row r="3" spans="1:9" x14ac:dyDescent="0.4">
      <c r="A3" s="6"/>
      <c r="B3" s="5"/>
      <c r="C3" s="4"/>
      <c r="D3" s="7"/>
      <c r="E3" s="4" t="e">
        <f>VLOOKUP($D3,商品リスト!$A$2:$D$22,2,0)</f>
        <v>#N/A</v>
      </c>
      <c r="F3" s="4" t="e">
        <f>VLOOKUP($D3,商品リスト!$A$2:$D$22,3,0)</f>
        <v>#N/A</v>
      </c>
      <c r="G3" s="4" t="e">
        <f>VLOOKUP($D3,商品リスト!$A$2:$D$22,4,0)</f>
        <v>#N/A</v>
      </c>
      <c r="H3" s="4"/>
      <c r="I3" s="3"/>
    </row>
    <row r="4" spans="1:9" x14ac:dyDescent="0.4">
      <c r="A4" s="6"/>
      <c r="B4" s="5"/>
      <c r="C4" s="4"/>
      <c r="D4" s="4"/>
      <c r="E4" s="4" t="e">
        <f>VLOOKUP($D4,商品リスト!$A$2:$D$22,2,0)</f>
        <v>#N/A</v>
      </c>
      <c r="F4" s="4" t="e">
        <f>VLOOKUP($D4,商品リスト!$A$2:$D$22,3,0)</f>
        <v>#N/A</v>
      </c>
      <c r="G4" s="4" t="e">
        <f>VLOOKUP($D4,商品リスト!$A$2:$D$22,4,0)</f>
        <v>#N/A</v>
      </c>
      <c r="H4" s="4"/>
      <c r="I4" s="3"/>
    </row>
    <row r="5" spans="1:9" x14ac:dyDescent="0.4">
      <c r="A5" s="6"/>
      <c r="B5" s="5"/>
      <c r="C5" s="4"/>
      <c r="D5" s="4"/>
      <c r="E5" s="4" t="e">
        <f>VLOOKUP($D5,商品リスト!$A$2:$D$22,2,0)</f>
        <v>#N/A</v>
      </c>
      <c r="F5" s="4" t="e">
        <f>VLOOKUP($D5,商品リスト!$A$2:$D$22,3,0)</f>
        <v>#N/A</v>
      </c>
      <c r="G5" s="4" t="e">
        <f>VLOOKUP($D5,商品リスト!$A$2:$D$22,4,0)</f>
        <v>#N/A</v>
      </c>
      <c r="H5" s="4"/>
      <c r="I5" s="3"/>
    </row>
    <row r="6" spans="1:9" x14ac:dyDescent="0.4">
      <c r="A6" s="6"/>
      <c r="B6" s="5"/>
      <c r="C6" s="4"/>
      <c r="D6" s="4"/>
      <c r="E6" s="4" t="e">
        <f>VLOOKUP($D6,商品リスト!$A$2:$D$22,2,0)</f>
        <v>#N/A</v>
      </c>
      <c r="F6" s="4" t="e">
        <f>VLOOKUP($D6,商品リスト!$A$2:$D$22,3,0)</f>
        <v>#N/A</v>
      </c>
      <c r="G6" s="4" t="e">
        <f>VLOOKUP($D6,商品リスト!$A$2:$D$22,4,0)</f>
        <v>#N/A</v>
      </c>
      <c r="H6" s="4"/>
      <c r="I6" s="3"/>
    </row>
    <row r="7" spans="1:9" x14ac:dyDescent="0.4">
      <c r="A7" s="6"/>
      <c r="B7" s="5"/>
      <c r="C7" s="4"/>
      <c r="D7" s="4"/>
      <c r="E7" s="4" t="e">
        <f>VLOOKUP($D7,商品リスト!$A$2:$D$22,2,0)</f>
        <v>#N/A</v>
      </c>
      <c r="F7" s="4" t="e">
        <f>VLOOKUP($D7,商品リスト!$A$2:$D$22,3,0)</f>
        <v>#N/A</v>
      </c>
      <c r="G7" s="4" t="e">
        <f>VLOOKUP($D7,商品リスト!$A$2:$D$22,4,0)</f>
        <v>#N/A</v>
      </c>
      <c r="H7" s="4"/>
      <c r="I7" s="3"/>
    </row>
    <row r="8" spans="1:9" x14ac:dyDescent="0.4">
      <c r="A8" s="6"/>
      <c r="B8" s="5"/>
      <c r="C8" s="4"/>
      <c r="D8" s="4"/>
      <c r="E8" s="4" t="e">
        <f>VLOOKUP($D8,商品リスト!$A$2:$D$22,2,0)</f>
        <v>#N/A</v>
      </c>
      <c r="F8" s="4" t="e">
        <f>VLOOKUP($D8,商品リスト!$A$2:$D$22,3,0)</f>
        <v>#N/A</v>
      </c>
      <c r="G8" s="4" t="e">
        <f>VLOOKUP($D8,商品リスト!$A$2:$D$22,4,0)</f>
        <v>#N/A</v>
      </c>
      <c r="H8" s="4"/>
      <c r="I8" s="3"/>
    </row>
    <row r="9" spans="1:9" x14ac:dyDescent="0.4">
      <c r="A9" s="6"/>
      <c r="B9" s="5"/>
      <c r="C9" s="4"/>
      <c r="D9" s="4"/>
      <c r="E9" s="4" t="e">
        <f>VLOOKUP($D9,商品リスト!$A$2:$D$22,2,0)</f>
        <v>#N/A</v>
      </c>
      <c r="F9" s="4" t="e">
        <f>VLOOKUP($D9,商品リスト!$A$2:$D$22,3,0)</f>
        <v>#N/A</v>
      </c>
      <c r="G9" s="4" t="e">
        <f>VLOOKUP($D9,商品リスト!$A$2:$D$22,4,0)</f>
        <v>#N/A</v>
      </c>
      <c r="H9" s="4"/>
      <c r="I9" s="3"/>
    </row>
    <row r="10" spans="1:9" x14ac:dyDescent="0.4">
      <c r="A10" s="6"/>
      <c r="B10" s="5"/>
      <c r="C10" s="4"/>
      <c r="D10" s="4"/>
      <c r="E10" s="4" t="e">
        <f>VLOOKUP($D10,商品リスト!$A$2:$D$22,2,0)</f>
        <v>#N/A</v>
      </c>
      <c r="F10" s="4" t="e">
        <f>VLOOKUP($D10,商品リスト!$A$2:$D$22,3,0)</f>
        <v>#N/A</v>
      </c>
      <c r="G10" s="4" t="e">
        <f>VLOOKUP($D10,商品リスト!$A$2:$D$22,4,0)</f>
        <v>#N/A</v>
      </c>
      <c r="H10" s="4"/>
      <c r="I10" s="3"/>
    </row>
    <row r="11" spans="1:9" x14ac:dyDescent="0.4">
      <c r="A11" s="6"/>
      <c r="B11" s="5"/>
      <c r="C11" s="4"/>
      <c r="D11" s="4"/>
      <c r="E11" s="4" t="e">
        <f>VLOOKUP($D11,商品リスト!$A$2:$D$22,2,0)</f>
        <v>#N/A</v>
      </c>
      <c r="F11" s="4" t="e">
        <f>VLOOKUP($D11,商品リスト!$A$2:$D$22,3,0)</f>
        <v>#N/A</v>
      </c>
      <c r="G11" s="4" t="e">
        <f>VLOOKUP($D11,商品リスト!$A$2:$D$22,4,0)</f>
        <v>#N/A</v>
      </c>
      <c r="H11" s="4"/>
      <c r="I11" s="3"/>
    </row>
    <row r="12" spans="1:9" x14ac:dyDescent="0.4">
      <c r="A12" s="6"/>
      <c r="B12" s="5"/>
      <c r="C12" s="4"/>
      <c r="D12" s="4"/>
      <c r="E12" s="4" t="e">
        <f>VLOOKUP($D12,商品リスト!$A$2:$D$22,2,0)</f>
        <v>#N/A</v>
      </c>
      <c r="F12" s="4" t="e">
        <f>VLOOKUP($D12,商品リスト!$A$2:$D$22,3,0)</f>
        <v>#N/A</v>
      </c>
      <c r="G12" s="4" t="e">
        <f>VLOOKUP($D12,商品リスト!$A$2:$D$22,4,0)</f>
        <v>#N/A</v>
      </c>
      <c r="H12" s="4"/>
      <c r="I12" s="3"/>
    </row>
    <row r="13" spans="1:9" x14ac:dyDescent="0.4">
      <c r="A13" s="6"/>
      <c r="B13" s="5"/>
      <c r="C13" s="4"/>
      <c r="D13" s="4"/>
      <c r="E13" s="4" t="e">
        <f>VLOOKUP($D13,商品リスト!$A$2:$D$22,2,0)</f>
        <v>#N/A</v>
      </c>
      <c r="F13" s="4" t="e">
        <f>VLOOKUP($D13,商品リスト!$A$2:$D$22,3,0)</f>
        <v>#N/A</v>
      </c>
      <c r="G13" s="4" t="e">
        <f>VLOOKUP($D13,商品リスト!$A$2:$D$22,4,0)</f>
        <v>#N/A</v>
      </c>
      <c r="H13" s="4"/>
      <c r="I13" s="3"/>
    </row>
    <row r="14" spans="1:9" x14ac:dyDescent="0.4">
      <c r="A14" s="6"/>
      <c r="B14" s="5"/>
      <c r="C14" s="4"/>
      <c r="D14" s="4"/>
      <c r="E14" s="4" t="e">
        <f>VLOOKUP($D14,商品リスト!$A$2:$D$22,2,0)</f>
        <v>#N/A</v>
      </c>
      <c r="F14" s="4" t="e">
        <f>VLOOKUP($D14,商品リスト!$A$2:$D$22,3,0)</f>
        <v>#N/A</v>
      </c>
      <c r="G14" s="4" t="e">
        <f>VLOOKUP($D14,商品リスト!$A$2:$D$22,4,0)</f>
        <v>#N/A</v>
      </c>
      <c r="H14" s="4"/>
      <c r="I14" s="3"/>
    </row>
    <row r="15" spans="1:9" x14ac:dyDescent="0.4">
      <c r="A15" s="6"/>
      <c r="B15" s="5"/>
      <c r="C15" s="4"/>
      <c r="D15" s="4"/>
      <c r="E15" s="4" t="e">
        <f>VLOOKUP($D15,商品リスト!$A$2:$D$22,2,0)</f>
        <v>#N/A</v>
      </c>
      <c r="F15" s="4" t="e">
        <f>VLOOKUP($D15,商品リスト!$A$2:$D$22,3,0)</f>
        <v>#N/A</v>
      </c>
      <c r="G15" s="4" t="e">
        <f>VLOOKUP($D15,商品リスト!$A$2:$D$22,4,0)</f>
        <v>#N/A</v>
      </c>
      <c r="H15" s="4"/>
      <c r="I15" s="3"/>
    </row>
    <row r="16" spans="1:9" x14ac:dyDescent="0.4">
      <c r="A16" s="6"/>
      <c r="B16" s="5"/>
      <c r="C16" s="4"/>
      <c r="D16" s="4"/>
      <c r="E16" s="4" t="e">
        <f>VLOOKUP($D16,商品リスト!$A$2:$D$22,2,0)</f>
        <v>#N/A</v>
      </c>
      <c r="F16" s="4" t="e">
        <f>VLOOKUP($D16,商品リスト!$A$2:$D$22,3,0)</f>
        <v>#N/A</v>
      </c>
      <c r="G16" s="4" t="e">
        <f>VLOOKUP($D16,商品リスト!$A$2:$D$22,4,0)</f>
        <v>#N/A</v>
      </c>
      <c r="H16" s="4"/>
      <c r="I16" s="3"/>
    </row>
    <row r="17" spans="1:9" x14ac:dyDescent="0.4">
      <c r="A17" s="6"/>
      <c r="B17" s="5"/>
      <c r="C17" s="4"/>
      <c r="D17" s="4"/>
      <c r="E17" s="4" t="e">
        <f>VLOOKUP($D17,商品リスト!$A$2:$D$22,2,0)</f>
        <v>#N/A</v>
      </c>
      <c r="F17" s="4" t="e">
        <f>VLOOKUP($D17,商品リスト!$A$2:$D$22,3,0)</f>
        <v>#N/A</v>
      </c>
      <c r="G17" s="4" t="e">
        <f>VLOOKUP($D17,商品リスト!$A$2:$D$22,4,0)</f>
        <v>#N/A</v>
      </c>
      <c r="H17" s="4"/>
      <c r="I17" s="3"/>
    </row>
    <row r="18" spans="1:9" x14ac:dyDescent="0.4">
      <c r="A18" s="6"/>
      <c r="B18" s="5"/>
      <c r="C18" s="4"/>
      <c r="D18" s="4"/>
      <c r="E18" s="4" t="e">
        <f>VLOOKUP($D18,商品リスト!$A$2:$D$22,2,0)</f>
        <v>#N/A</v>
      </c>
      <c r="F18" s="4" t="e">
        <f>VLOOKUP($D18,商品リスト!$A$2:$D$22,3,0)</f>
        <v>#N/A</v>
      </c>
      <c r="G18" s="4" t="e">
        <f>VLOOKUP($D18,商品リスト!$A$2:$D$22,4,0)</f>
        <v>#N/A</v>
      </c>
      <c r="H18" s="4"/>
      <c r="I18" s="3"/>
    </row>
    <row r="19" spans="1:9" x14ac:dyDescent="0.4">
      <c r="A19" s="6"/>
      <c r="B19" s="5"/>
      <c r="C19" s="4"/>
      <c r="D19" s="4"/>
      <c r="E19" s="4" t="e">
        <f>VLOOKUP($D19,商品リスト!$A$2:$D$22,2,0)</f>
        <v>#N/A</v>
      </c>
      <c r="F19" s="4" t="e">
        <f>VLOOKUP($D19,商品リスト!$A$2:$D$22,3,0)</f>
        <v>#N/A</v>
      </c>
      <c r="G19" s="4" t="e">
        <f>VLOOKUP($D19,商品リスト!$A$2:$D$22,4,0)</f>
        <v>#N/A</v>
      </c>
      <c r="H19" s="4"/>
      <c r="I19" s="3"/>
    </row>
    <row r="20" spans="1:9" x14ac:dyDescent="0.4">
      <c r="B20" s="2"/>
    </row>
    <row r="21" spans="1:9" x14ac:dyDescent="0.4">
      <c r="B21" s="2"/>
    </row>
    <row r="22" spans="1:9" x14ac:dyDescent="0.4">
      <c r="B22" s="2"/>
    </row>
    <row r="23" spans="1:9" x14ac:dyDescent="0.4">
      <c r="B23" s="2"/>
    </row>
    <row r="24" spans="1:9" x14ac:dyDescent="0.4">
      <c r="B24" s="2"/>
    </row>
    <row r="25" spans="1:9" x14ac:dyDescent="0.4">
      <c r="B25" s="2"/>
    </row>
    <row r="26" spans="1:9" x14ac:dyDescent="0.4">
      <c r="B26" s="2"/>
    </row>
    <row r="27" spans="1:9" x14ac:dyDescent="0.4">
      <c r="B27" s="2"/>
    </row>
    <row r="28" spans="1:9" x14ac:dyDescent="0.4">
      <c r="B28" s="2"/>
    </row>
    <row r="29" spans="1:9" x14ac:dyDescent="0.4">
      <c r="B29" s="2"/>
    </row>
    <row r="30" spans="1:9" x14ac:dyDescent="0.4">
      <c r="B30" s="2"/>
    </row>
    <row r="31" spans="1:9" x14ac:dyDescent="0.4">
      <c r="B31" s="2"/>
    </row>
    <row r="32" spans="1:9" x14ac:dyDescent="0.4">
      <c r="B32" s="2"/>
    </row>
    <row r="33" spans="2:2" x14ac:dyDescent="0.4">
      <c r="B33" s="2"/>
    </row>
    <row r="34" spans="2:2" x14ac:dyDescent="0.4">
      <c r="B34" s="2"/>
    </row>
    <row r="35" spans="2:2" x14ac:dyDescent="0.4">
      <c r="B35" s="2"/>
    </row>
    <row r="36" spans="2:2" x14ac:dyDescent="0.4">
      <c r="B36" s="2"/>
    </row>
    <row r="37" spans="2:2" x14ac:dyDescent="0.4">
      <c r="B37" s="2"/>
    </row>
    <row r="38" spans="2:2" x14ac:dyDescent="0.4">
      <c r="B38" s="2"/>
    </row>
    <row r="39" spans="2:2" x14ac:dyDescent="0.4">
      <c r="B39" s="2"/>
    </row>
    <row r="40" spans="2:2" x14ac:dyDescent="0.4">
      <c r="B40" s="2"/>
    </row>
    <row r="41" spans="2:2" x14ac:dyDescent="0.4">
      <c r="B41" s="2"/>
    </row>
    <row r="42" spans="2:2" x14ac:dyDescent="0.4">
      <c r="B42" s="2"/>
    </row>
    <row r="43" spans="2:2" x14ac:dyDescent="0.4">
      <c r="B43" s="2"/>
    </row>
    <row r="44" spans="2:2" x14ac:dyDescent="0.4">
      <c r="B44" s="2"/>
    </row>
    <row r="45" spans="2:2" x14ac:dyDescent="0.4">
      <c r="B45" s="2"/>
    </row>
    <row r="46" spans="2:2" x14ac:dyDescent="0.4">
      <c r="B46" s="2"/>
    </row>
    <row r="47" spans="2:2" x14ac:dyDescent="0.4">
      <c r="B47" s="2"/>
    </row>
    <row r="48" spans="2:2" x14ac:dyDescent="0.4">
      <c r="B48" s="2"/>
    </row>
    <row r="49" spans="2:2" x14ac:dyDescent="0.4">
      <c r="B49" s="2"/>
    </row>
    <row r="50" spans="2:2" x14ac:dyDescent="0.4">
      <c r="B50" s="2"/>
    </row>
    <row r="51" spans="2:2" x14ac:dyDescent="0.4">
      <c r="B51" s="2"/>
    </row>
    <row r="52" spans="2:2" x14ac:dyDescent="0.4">
      <c r="B52" s="2"/>
    </row>
    <row r="53" spans="2:2" x14ac:dyDescent="0.4">
      <c r="B53" s="2"/>
    </row>
    <row r="54" spans="2:2" x14ac:dyDescent="0.4">
      <c r="B54" s="2"/>
    </row>
    <row r="55" spans="2:2" x14ac:dyDescent="0.4">
      <c r="B55" s="2"/>
    </row>
    <row r="56" spans="2:2" x14ac:dyDescent="0.4">
      <c r="B56" s="2"/>
    </row>
    <row r="57" spans="2:2" x14ac:dyDescent="0.4">
      <c r="B57" s="2"/>
    </row>
    <row r="58" spans="2:2" x14ac:dyDescent="0.4">
      <c r="B58" s="2"/>
    </row>
    <row r="59" spans="2:2" x14ac:dyDescent="0.4">
      <c r="B59" s="2"/>
    </row>
    <row r="60" spans="2:2" x14ac:dyDescent="0.4">
      <c r="B60" s="2"/>
    </row>
    <row r="61" spans="2:2" x14ac:dyDescent="0.4">
      <c r="B61" s="2"/>
    </row>
    <row r="62" spans="2:2" x14ac:dyDescent="0.4">
      <c r="B62" s="2"/>
    </row>
    <row r="63" spans="2:2" x14ac:dyDescent="0.4">
      <c r="B63" s="2"/>
    </row>
    <row r="64" spans="2:2" x14ac:dyDescent="0.4">
      <c r="B64" s="2"/>
    </row>
    <row r="65" spans="2:2" x14ac:dyDescent="0.4">
      <c r="B65" s="2"/>
    </row>
    <row r="66" spans="2:2" x14ac:dyDescent="0.4">
      <c r="B66" s="2"/>
    </row>
    <row r="67" spans="2:2" x14ac:dyDescent="0.4">
      <c r="B67" s="2"/>
    </row>
    <row r="68" spans="2:2" x14ac:dyDescent="0.4">
      <c r="B68" s="2"/>
    </row>
    <row r="69" spans="2:2" x14ac:dyDescent="0.4">
      <c r="B69" s="2"/>
    </row>
    <row r="70" spans="2:2" x14ac:dyDescent="0.4">
      <c r="B70" s="2"/>
    </row>
    <row r="71" spans="2:2" x14ac:dyDescent="0.4">
      <c r="B71" s="2"/>
    </row>
    <row r="72" spans="2:2" x14ac:dyDescent="0.4">
      <c r="B72" s="2"/>
    </row>
    <row r="73" spans="2:2" x14ac:dyDescent="0.4">
      <c r="B73" s="2"/>
    </row>
    <row r="74" spans="2:2" x14ac:dyDescent="0.4">
      <c r="B74" s="2"/>
    </row>
    <row r="75" spans="2:2" x14ac:dyDescent="0.4">
      <c r="B75" s="2"/>
    </row>
    <row r="76" spans="2:2" x14ac:dyDescent="0.4">
      <c r="B76" s="2"/>
    </row>
    <row r="77" spans="2:2" x14ac:dyDescent="0.4">
      <c r="B77" s="2"/>
    </row>
    <row r="78" spans="2:2" x14ac:dyDescent="0.4">
      <c r="B78" s="2"/>
    </row>
    <row r="79" spans="2:2" x14ac:dyDescent="0.4">
      <c r="B79" s="2"/>
    </row>
    <row r="80" spans="2:2" x14ac:dyDescent="0.4">
      <c r="B80" s="2"/>
    </row>
    <row r="81" spans="2:2" x14ac:dyDescent="0.4">
      <c r="B81" s="2"/>
    </row>
    <row r="82" spans="2:2" x14ac:dyDescent="0.4">
      <c r="B82" s="2"/>
    </row>
    <row r="83" spans="2:2" x14ac:dyDescent="0.4">
      <c r="B83" s="2"/>
    </row>
    <row r="84" spans="2:2" x14ac:dyDescent="0.4">
      <c r="B84" s="2"/>
    </row>
    <row r="85" spans="2:2" x14ac:dyDescent="0.4">
      <c r="B85" s="2"/>
    </row>
    <row r="86" spans="2:2" x14ac:dyDescent="0.4">
      <c r="B86" s="2"/>
    </row>
    <row r="87" spans="2:2" x14ac:dyDescent="0.4">
      <c r="B87" s="2"/>
    </row>
    <row r="88" spans="2:2" x14ac:dyDescent="0.4">
      <c r="B88" s="2"/>
    </row>
    <row r="89" spans="2:2" x14ac:dyDescent="0.4">
      <c r="B89" s="2"/>
    </row>
    <row r="90" spans="2:2" x14ac:dyDescent="0.4">
      <c r="B90" s="2"/>
    </row>
    <row r="91" spans="2:2" x14ac:dyDescent="0.4">
      <c r="B91" s="2"/>
    </row>
    <row r="92" spans="2:2" x14ac:dyDescent="0.4">
      <c r="B92" s="2"/>
    </row>
    <row r="93" spans="2:2" x14ac:dyDescent="0.4">
      <c r="B93" s="2"/>
    </row>
    <row r="94" spans="2:2" x14ac:dyDescent="0.4">
      <c r="B94" s="2"/>
    </row>
    <row r="95" spans="2:2" x14ac:dyDescent="0.4">
      <c r="B95" s="2"/>
    </row>
    <row r="96" spans="2:2" x14ac:dyDescent="0.4">
      <c r="B96" s="2"/>
    </row>
    <row r="97" spans="2:2" x14ac:dyDescent="0.4">
      <c r="B97" s="2"/>
    </row>
    <row r="98" spans="2:2" x14ac:dyDescent="0.4">
      <c r="B98" s="2"/>
    </row>
    <row r="99" spans="2:2" x14ac:dyDescent="0.4">
      <c r="B99" s="2"/>
    </row>
    <row r="100" spans="2:2" x14ac:dyDescent="0.4">
      <c r="B100" s="2"/>
    </row>
    <row r="101" spans="2:2" x14ac:dyDescent="0.4">
      <c r="B101" s="2"/>
    </row>
    <row r="102" spans="2:2" x14ac:dyDescent="0.4">
      <c r="B102" s="2"/>
    </row>
    <row r="103" spans="2:2" x14ac:dyDescent="0.4">
      <c r="B103" s="2"/>
    </row>
    <row r="104" spans="2:2" x14ac:dyDescent="0.4">
      <c r="B104" s="2"/>
    </row>
    <row r="105" spans="2:2" x14ac:dyDescent="0.4">
      <c r="B105" s="2"/>
    </row>
    <row r="106" spans="2:2" x14ac:dyDescent="0.4">
      <c r="B106" s="2"/>
    </row>
    <row r="107" spans="2:2" x14ac:dyDescent="0.4">
      <c r="B107" s="2"/>
    </row>
    <row r="108" spans="2:2" x14ac:dyDescent="0.4">
      <c r="B108" s="2"/>
    </row>
    <row r="109" spans="2:2" x14ac:dyDescent="0.4">
      <c r="B109" s="2"/>
    </row>
    <row r="110" spans="2:2" x14ac:dyDescent="0.4">
      <c r="B110" s="2"/>
    </row>
    <row r="111" spans="2:2" x14ac:dyDescent="0.4">
      <c r="B111" s="2"/>
    </row>
    <row r="112" spans="2:2" x14ac:dyDescent="0.4">
      <c r="B112" s="2"/>
    </row>
    <row r="113" spans="2:2" x14ac:dyDescent="0.4">
      <c r="B113" s="2"/>
    </row>
    <row r="114" spans="2:2" x14ac:dyDescent="0.4">
      <c r="B114" s="2"/>
    </row>
    <row r="115" spans="2:2" x14ac:dyDescent="0.4">
      <c r="B115" s="2"/>
    </row>
    <row r="116" spans="2:2" x14ac:dyDescent="0.4">
      <c r="B116" s="2"/>
    </row>
    <row r="117" spans="2:2" x14ac:dyDescent="0.4">
      <c r="B117" s="2"/>
    </row>
    <row r="118" spans="2:2" x14ac:dyDescent="0.4">
      <c r="B118" s="2"/>
    </row>
    <row r="119" spans="2:2" x14ac:dyDescent="0.4">
      <c r="B119" s="2"/>
    </row>
    <row r="120" spans="2:2" x14ac:dyDescent="0.4">
      <c r="B120" s="2"/>
    </row>
    <row r="121" spans="2:2" x14ac:dyDescent="0.4">
      <c r="B121" s="2"/>
    </row>
    <row r="122" spans="2:2" x14ac:dyDescent="0.4">
      <c r="B122" s="2"/>
    </row>
    <row r="123" spans="2:2" x14ac:dyDescent="0.4">
      <c r="B123" s="2"/>
    </row>
    <row r="124" spans="2:2" x14ac:dyDescent="0.4">
      <c r="B124" s="2"/>
    </row>
    <row r="125" spans="2:2" x14ac:dyDescent="0.4">
      <c r="B125" s="2"/>
    </row>
    <row r="126" spans="2:2" x14ac:dyDescent="0.4">
      <c r="B126" s="2"/>
    </row>
    <row r="127" spans="2:2" x14ac:dyDescent="0.4">
      <c r="B127" s="2"/>
    </row>
    <row r="128" spans="2:2" x14ac:dyDescent="0.4">
      <c r="B128" s="2"/>
    </row>
    <row r="129" spans="2:2" x14ac:dyDescent="0.4">
      <c r="B129" s="2"/>
    </row>
    <row r="130" spans="2:2" x14ac:dyDescent="0.4">
      <c r="B130" s="2"/>
    </row>
    <row r="131" spans="2:2" x14ac:dyDescent="0.4">
      <c r="B131" s="2"/>
    </row>
    <row r="132" spans="2:2" x14ac:dyDescent="0.4">
      <c r="B132" s="2"/>
    </row>
    <row r="133" spans="2:2" x14ac:dyDescent="0.4">
      <c r="B133" s="2"/>
    </row>
    <row r="134" spans="2:2" x14ac:dyDescent="0.4">
      <c r="B134" s="2"/>
    </row>
    <row r="135" spans="2:2" x14ac:dyDescent="0.4">
      <c r="B135" s="2"/>
    </row>
  </sheetData>
  <phoneticPr fontId="3"/>
  <conditionalFormatting sqref="E2:G19">
    <cfRule type="containsErrors" dxfId="0" priority="1">
      <formula>ISERROR(E2)</formula>
    </cfRule>
  </conditionalFormatting>
  <dataValidations count="1">
    <dataValidation type="list" allowBlank="1" showInputMessage="1" showErrorMessage="1" sqref="C2:D19" xr:uid="{7DDB4467-04C3-4C7C-B99F-C880D74E7DDA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売上表</vt:lpstr>
      <vt:lpstr>商品リスト</vt:lpstr>
      <vt:lpstr>2-1-3</vt:lpstr>
      <vt:lpstr>2-1-4-1</vt:lpstr>
      <vt:lpstr>2-1-4-2</vt:lpstr>
      <vt:lpstr>2-1-4-3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2021-07-25T01:28:25Z</dcterms:created>
  <dcterms:modified xsi:type="dcterms:W3CDTF">2021-12-25T04:35:03Z</dcterms:modified>
</cp:coreProperties>
</file>