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2章\"/>
    </mc:Choice>
  </mc:AlternateContent>
  <xr:revisionPtr revIDLastSave="0" documentId="13_ncr:1_{5C871CDD-1BA9-42A4-BE55-EABE6E915ADF}" xr6:coauthVersionLast="47" xr6:coauthVersionMax="47" xr10:uidLastSave="{00000000-0000-0000-0000-000000000000}"/>
  <bookViews>
    <workbookView xWindow="735" yWindow="225" windowWidth="19410" windowHeight="12795" tabRatio="790" activeTab="3" xr2:uid="{00000000-000D-0000-FFFF-FFFF00000000}"/>
  </bookViews>
  <sheets>
    <sheet name="2-3-1-2" sheetId="1" r:id="rId1"/>
    <sheet name="2-3-3-1" sheetId="2" r:id="rId2"/>
    <sheet name="2-3-3-2" sheetId="3" r:id="rId3"/>
    <sheet name="2-3-4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'2-3-1-2'!$A$1:$Y$22</definedName>
    <definedName name="_xlnm._FilterDatabase" localSheetId="1" hidden="1">'2-3-3-1'!$A$1:$M$23</definedName>
    <definedName name="_xlnm._FilterDatabase" localSheetId="2" hidden="1">'2-3-3-2'!$A$1:$M$23</definedName>
    <definedName name="_xlnm._FilterDatabase" localSheetId="3" hidden="1">'2-3-4'!$A$1:$L$22</definedName>
    <definedName name="_xlnm.Criteria" localSheetId="0">'2-3-1-2'!#REF!</definedName>
    <definedName name="_xlnm.Criteria" localSheetId="1">'2-3-3-1'!#REF!</definedName>
    <definedName name="_xlnm.Criteria" localSheetId="2">'2-3-3-2'!#REF!</definedName>
    <definedName name="_xlnm.Criteria" localSheetId="3">'2-3-4'!#REF!</definedName>
    <definedName name="_xlnm.Extract" localSheetId="0">'2-3-1-2'!$M$4:$M$4</definedName>
    <definedName name="_xlnm.Extract" localSheetId="1">'2-3-3-1'!$M$4:$M$4</definedName>
    <definedName name="_xlnm.Extract" localSheetId="2">'2-3-3-2'!$M$4:$M$4</definedName>
    <definedName name="_xlnm.Extract" localSheetId="3">'2-3-4'!$L$4:$N$4</definedName>
    <definedName name="v" localSheetId="0">#REF!</definedName>
    <definedName name="v" localSheetId="1">#REF!</definedName>
    <definedName name="v" localSheetId="2">#REF!</definedName>
    <definedName name="v" localSheetId="3">#REF!</definedName>
    <definedName name="v">#REF!</definedName>
    <definedName name="あ" localSheetId="0">"A-"&amp;TEXT(ROW(#REF!),"000")</definedName>
    <definedName name="あ" localSheetId="1">"A-"&amp;TEXT(ROW(#REF!),"000")</definedName>
    <definedName name="あ" localSheetId="2">"A-"&amp;TEXT(ROW(#REF!),"000")</definedName>
    <definedName name="あ" localSheetId="3">"A-"&amp;TEXT(ROW(#REF!),"000")</definedName>
    <definedName name="あ">"A-"&amp;TEXT(ROW(#REF!),"000")</definedName>
    <definedName name="インテリア" localSheetId="0">#REF!</definedName>
    <definedName name="インテリア" localSheetId="1">#REF!</definedName>
    <definedName name="インテリア" localSheetId="2">#REF!</definedName>
    <definedName name="インテリア" localSheetId="3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0">#REF!</definedName>
    <definedName name="営業1課" localSheetId="1">#REF!</definedName>
    <definedName name="営業1課" localSheetId="2">#REF!</definedName>
    <definedName name="営業1課" localSheetId="3">#REF!</definedName>
    <definedName name="営業1課">#REF!</definedName>
    <definedName name="営業2課" localSheetId="0">#REF!</definedName>
    <definedName name="営業2課" localSheetId="1">#REF!</definedName>
    <definedName name="営業2課" localSheetId="2">#REF!</definedName>
    <definedName name="営業2課" localSheetId="3">#REF!</definedName>
    <definedName name="営業2課">#REF!</definedName>
    <definedName name="関西" localSheetId="0">#REF!</definedName>
    <definedName name="関西" localSheetId="1">#REF!</definedName>
    <definedName name="関西" localSheetId="2">#REF!</definedName>
    <definedName name="関西" localSheetId="3">#REF!</definedName>
    <definedName name="関西">#REF!</definedName>
    <definedName name="関東" localSheetId="0">#REF!</definedName>
    <definedName name="関東" localSheetId="1">#REF!</definedName>
    <definedName name="関東" localSheetId="2">#REF!</definedName>
    <definedName name="関東" localSheetId="3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0">#REF!</definedName>
    <definedName name="高澤利也" localSheetId="1">#REF!</definedName>
    <definedName name="高澤利也" localSheetId="2">#REF!</definedName>
    <definedName name="高澤利也" localSheetId="3">#REF!</definedName>
    <definedName name="高澤利也">#REF!</definedName>
    <definedName name="佐藤">'[2]クロス3-別方法'!$B$2:$E$2</definedName>
    <definedName name="雑貨" localSheetId="0">#REF!</definedName>
    <definedName name="雑貨" localSheetId="1">#REF!</definedName>
    <definedName name="雑貨" localSheetId="2">#REF!</definedName>
    <definedName name="雑貨" localSheetId="3">#REF!</definedName>
    <definedName name="雑貨">#REF!</definedName>
    <definedName name="資格名">[4]資格一覧!$A$2:$A$51</definedName>
    <definedName name="女" localSheetId="0">#REF!</definedName>
    <definedName name="女" localSheetId="1">#REF!</definedName>
    <definedName name="女" localSheetId="2">#REF!</definedName>
    <definedName name="女" localSheetId="3">#REF!</definedName>
    <definedName name="女">#REF!</definedName>
    <definedName name="上原里香" localSheetId="0">#REF!</definedName>
    <definedName name="上原里香" localSheetId="1">#REF!</definedName>
    <definedName name="上原里香" localSheetId="2">#REF!</definedName>
    <definedName name="上原里香" localSheetId="3">#REF!</definedName>
    <definedName name="上原里香">#REF!</definedName>
    <definedName name="新谷勇作" localSheetId="0">#REF!</definedName>
    <definedName name="新谷勇作" localSheetId="1">#REF!</definedName>
    <definedName name="新谷勇作" localSheetId="2">#REF!</definedName>
    <definedName name="新谷勇作" localSheetId="3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0">#REF!</definedName>
    <definedName name="男" localSheetId="1">#REF!</definedName>
    <definedName name="男" localSheetId="2">#REF!</definedName>
    <definedName name="男" localSheetId="3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0">#REF!</definedName>
    <definedName name="浜中美智" localSheetId="1">#REF!</definedName>
    <definedName name="浜中美智" localSheetId="2">#REF!</definedName>
    <definedName name="浜中美智" localSheetId="3">#REF!</definedName>
    <definedName name="浜中美智">#REF!</definedName>
    <definedName name="福山雅子" localSheetId="0">#REF!</definedName>
    <definedName name="福山雅子" localSheetId="1">#REF!</definedName>
    <definedName name="福山雅子" localSheetId="2">#REF!</definedName>
    <definedName name="福山雅子" localSheetId="3">#REF!</definedName>
    <definedName name="福山雅子">#REF!</definedName>
    <definedName name="法人格">[8]会社名2!$D$16:$D$19</definedName>
    <definedName name="名簿">[1]名簿!$B$2</definedName>
    <definedName name="有馬雪美" localSheetId="0">#REF!</definedName>
    <definedName name="有馬雪美" localSheetId="1">#REF!</definedName>
    <definedName name="有馬雪美" localSheetId="2">#REF!</definedName>
    <definedName name="有馬雪美" localSheetId="3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4" l="1"/>
  <c r="E22" i="4"/>
  <c r="L21" i="4"/>
  <c r="E21" i="4"/>
  <c r="L20" i="4"/>
  <c r="E20" i="4"/>
  <c r="L19" i="4"/>
  <c r="E19" i="4"/>
  <c r="L18" i="4"/>
  <c r="E18" i="4"/>
  <c r="L17" i="4"/>
  <c r="E17" i="4"/>
  <c r="L16" i="4"/>
  <c r="E16" i="4"/>
  <c r="L15" i="4"/>
  <c r="E15" i="4"/>
  <c r="L14" i="4"/>
  <c r="E14" i="4"/>
  <c r="L13" i="4"/>
  <c r="E13" i="4"/>
  <c r="L12" i="4"/>
  <c r="E12" i="4"/>
  <c r="L11" i="4"/>
  <c r="E11" i="4"/>
  <c r="L10" i="4"/>
  <c r="E10" i="4"/>
  <c r="L9" i="4"/>
  <c r="E9" i="4"/>
  <c r="L8" i="4"/>
  <c r="E8" i="4"/>
  <c r="L7" i="4"/>
  <c r="E7" i="4"/>
  <c r="L6" i="4"/>
  <c r="E6" i="4"/>
  <c r="L5" i="4"/>
  <c r="E5" i="4"/>
  <c r="L4" i="4"/>
  <c r="E4" i="4"/>
  <c r="L3" i="4"/>
  <c r="E3" i="4"/>
  <c r="L2" i="4"/>
  <c r="W9" i="4" s="1"/>
  <c r="E2" i="4"/>
  <c r="E22" i="3"/>
  <c r="M22" i="3" s="1"/>
  <c r="E21" i="3"/>
  <c r="M21" i="3" s="1"/>
  <c r="E20" i="3"/>
  <c r="M20" i="3" s="1"/>
  <c r="E19" i="3"/>
  <c r="M19" i="3" s="1"/>
  <c r="E18" i="3"/>
  <c r="M18" i="3" s="1"/>
  <c r="E17" i="3"/>
  <c r="M17" i="3" s="1"/>
  <c r="E16" i="3"/>
  <c r="M16" i="3" s="1"/>
  <c r="E15" i="3"/>
  <c r="M15" i="3" s="1"/>
  <c r="E14" i="3"/>
  <c r="M14" i="3" s="1"/>
  <c r="E13" i="3"/>
  <c r="M13" i="3" s="1"/>
  <c r="E12" i="3"/>
  <c r="M12" i="3" s="1"/>
  <c r="E11" i="3"/>
  <c r="M11" i="3" s="1"/>
  <c r="E10" i="3"/>
  <c r="M10" i="3" s="1"/>
  <c r="E9" i="3"/>
  <c r="M9" i="3" s="1"/>
  <c r="E8" i="3"/>
  <c r="M8" i="3" s="1"/>
  <c r="E7" i="3"/>
  <c r="M7" i="3" s="1"/>
  <c r="E6" i="3"/>
  <c r="M6" i="3" s="1"/>
  <c r="E5" i="3"/>
  <c r="M5" i="3" s="1"/>
  <c r="E4" i="3"/>
  <c r="M4" i="3" s="1"/>
  <c r="E3" i="3"/>
  <c r="M3" i="3" s="1"/>
  <c r="E2" i="3"/>
  <c r="M2" i="3" s="1"/>
  <c r="M22" i="2"/>
  <c r="E22" i="2"/>
  <c r="M21" i="2"/>
  <c r="E21" i="2"/>
  <c r="M20" i="2"/>
  <c r="E20" i="2"/>
  <c r="M19" i="2"/>
  <c r="E19" i="2"/>
  <c r="M18" i="2"/>
  <c r="E18" i="2"/>
  <c r="M17" i="2"/>
  <c r="E17" i="2"/>
  <c r="M16" i="2"/>
  <c r="E16" i="2"/>
  <c r="M15" i="2"/>
  <c r="E15" i="2"/>
  <c r="M14" i="2"/>
  <c r="E14" i="2"/>
  <c r="M13" i="2"/>
  <c r="E13" i="2"/>
  <c r="M12" i="2"/>
  <c r="E12" i="2"/>
  <c r="M11" i="2"/>
  <c r="E11" i="2"/>
  <c r="M10" i="2"/>
  <c r="E10" i="2"/>
  <c r="M9" i="2"/>
  <c r="E9" i="2"/>
  <c r="M8" i="2"/>
  <c r="E8" i="2"/>
  <c r="M7" i="2"/>
  <c r="E7" i="2"/>
  <c r="M6" i="2"/>
  <c r="E6" i="2"/>
  <c r="M5" i="2"/>
  <c r="E5" i="2"/>
  <c r="M4" i="2"/>
  <c r="E4" i="2"/>
  <c r="M3" i="2"/>
  <c r="E3" i="2"/>
  <c r="M2" i="2"/>
  <c r="E2" i="2"/>
  <c r="M22" i="1"/>
  <c r="E22" i="1"/>
  <c r="M21" i="1"/>
  <c r="E21" i="1"/>
  <c r="M20" i="1"/>
  <c r="E20" i="1"/>
  <c r="M19" i="1"/>
  <c r="E19" i="1"/>
  <c r="M18" i="1"/>
  <c r="E18" i="1"/>
  <c r="M17" i="1"/>
  <c r="E17" i="1"/>
  <c r="M16" i="1"/>
  <c r="E16" i="1"/>
  <c r="M15" i="1"/>
  <c r="E15" i="1"/>
  <c r="M14" i="1"/>
  <c r="E14" i="1"/>
  <c r="M13" i="1"/>
  <c r="E13" i="1"/>
  <c r="M12" i="1"/>
  <c r="E12" i="1"/>
  <c r="M11" i="1"/>
  <c r="E11" i="1"/>
  <c r="M10" i="1"/>
  <c r="E10" i="1"/>
  <c r="M9" i="1"/>
  <c r="E9" i="1"/>
  <c r="M8" i="1"/>
  <c r="E8" i="1"/>
  <c r="M7" i="1"/>
  <c r="E7" i="1"/>
  <c r="M6" i="1"/>
  <c r="E6" i="1"/>
  <c r="M5" i="1"/>
  <c r="E5" i="1"/>
  <c r="M4" i="1"/>
  <c r="E4" i="1"/>
  <c r="M3" i="1"/>
  <c r="E3" i="1"/>
  <c r="M2" i="1"/>
  <c r="E2" i="1"/>
  <c r="V5" i="4" l="1"/>
  <c r="S6" i="4"/>
  <c r="T7" i="4"/>
  <c r="U5" i="1"/>
  <c r="P9" i="1"/>
  <c r="T12" i="2"/>
  <c r="X5" i="4"/>
  <c r="W6" i="4"/>
  <c r="X7" i="4"/>
  <c r="N9" i="4"/>
  <c r="N5" i="4"/>
  <c r="O8" i="4"/>
  <c r="R9" i="4"/>
  <c r="P5" i="4"/>
  <c r="O6" i="4"/>
  <c r="P7" i="4"/>
  <c r="V9" i="4"/>
  <c r="S8" i="4"/>
  <c r="W9" i="1"/>
  <c r="R5" i="4"/>
  <c r="Q6" i="4"/>
  <c r="R7" i="4"/>
  <c r="W8" i="4"/>
  <c r="T5" i="4"/>
  <c r="N7" i="1"/>
  <c r="U8" i="1"/>
  <c r="V8" i="2"/>
  <c r="X9" i="2"/>
  <c r="X10" i="2"/>
  <c r="P11" i="2"/>
  <c r="P12" i="2"/>
  <c r="W14" i="3"/>
  <c r="S14" i="3"/>
  <c r="O14" i="3"/>
  <c r="Y13" i="3"/>
  <c r="U13" i="3"/>
  <c r="Q13" i="3"/>
  <c r="W12" i="3"/>
  <c r="S12" i="3"/>
  <c r="O12" i="3"/>
  <c r="Y11" i="3"/>
  <c r="U11" i="3"/>
  <c r="Q11" i="3"/>
  <c r="W10" i="3"/>
  <c r="S10" i="3"/>
  <c r="O10" i="3"/>
  <c r="Y9" i="3"/>
  <c r="U9" i="3"/>
  <c r="Q9" i="3"/>
  <c r="W8" i="3"/>
  <c r="S8" i="3"/>
  <c r="O8" i="3"/>
  <c r="Y7" i="3"/>
  <c r="U7" i="3"/>
  <c r="Q7" i="3"/>
  <c r="S7" i="3"/>
  <c r="U8" i="3"/>
  <c r="N10" i="3"/>
  <c r="N5" i="1"/>
  <c r="R6" i="1"/>
  <c r="S7" i="1"/>
  <c r="P8" i="1"/>
  <c r="V9" i="1"/>
  <c r="X5" i="2"/>
  <c r="X6" i="2"/>
  <c r="S10" i="2"/>
  <c r="X7" i="3"/>
  <c r="P8" i="3"/>
  <c r="R9" i="3"/>
  <c r="T10" i="3"/>
  <c r="P11" i="3"/>
  <c r="R12" i="3"/>
  <c r="T13" i="3"/>
  <c r="S5" i="1"/>
  <c r="N6" i="1"/>
  <c r="Y6" i="1"/>
  <c r="V8" i="1"/>
  <c r="R9" i="1"/>
  <c r="T5" i="2"/>
  <c r="V7" i="2"/>
  <c r="W8" i="2"/>
  <c r="T9" i="2"/>
  <c r="Q11" i="2"/>
  <c r="V11" i="2"/>
  <c r="W12" i="2"/>
  <c r="O7" i="3"/>
  <c r="T7" i="3"/>
  <c r="Q8" i="3"/>
  <c r="V8" i="3"/>
  <c r="N9" i="3"/>
  <c r="S9" i="3"/>
  <c r="X9" i="3"/>
  <c r="P10" i="3"/>
  <c r="U10" i="3"/>
  <c r="R11" i="3"/>
  <c r="W11" i="3"/>
  <c r="N12" i="3"/>
  <c r="T12" i="3"/>
  <c r="Y12" i="3"/>
  <c r="P13" i="3"/>
  <c r="V13" i="3"/>
  <c r="R14" i="3"/>
  <c r="X14" i="3"/>
  <c r="R5" i="1"/>
  <c r="N6" i="2"/>
  <c r="U7" i="2"/>
  <c r="V12" i="2"/>
  <c r="N7" i="3"/>
  <c r="O13" i="3"/>
  <c r="Q14" i="3"/>
  <c r="Y9" i="1"/>
  <c r="U9" i="1"/>
  <c r="Q9" i="1"/>
  <c r="W8" i="1"/>
  <c r="S8" i="1"/>
  <c r="O8" i="1"/>
  <c r="Y7" i="1"/>
  <c r="U7" i="1"/>
  <c r="Q7" i="1"/>
  <c r="W6" i="1"/>
  <c r="S6" i="1"/>
  <c r="O6" i="1"/>
  <c r="Y5" i="1"/>
  <c r="O5" i="1"/>
  <c r="W5" i="1"/>
  <c r="T6" i="1"/>
  <c r="O7" i="1"/>
  <c r="T7" i="1"/>
  <c r="Q8" i="1"/>
  <c r="N5" i="2"/>
  <c r="Y5" i="2"/>
  <c r="O6" i="2"/>
  <c r="T6" i="2"/>
  <c r="Q7" i="2"/>
  <c r="R8" i="2"/>
  <c r="N9" i="2"/>
  <c r="Y9" i="2"/>
  <c r="O10" i="2"/>
  <c r="T10" i="2"/>
  <c r="R12" i="2"/>
  <c r="P5" i="1"/>
  <c r="T5" i="1"/>
  <c r="X5" i="1"/>
  <c r="P6" i="1"/>
  <c r="U6" i="1"/>
  <c r="P7" i="1"/>
  <c r="V7" i="1"/>
  <c r="R8" i="1"/>
  <c r="X8" i="1"/>
  <c r="N9" i="1"/>
  <c r="S9" i="1"/>
  <c r="X9" i="1"/>
  <c r="Y12" i="2"/>
  <c r="P5" i="2"/>
  <c r="U5" i="2"/>
  <c r="P6" i="2"/>
  <c r="V6" i="2"/>
  <c r="R7" i="2"/>
  <c r="X7" i="2"/>
  <c r="N8" i="2"/>
  <c r="S8" i="2"/>
  <c r="X8" i="2"/>
  <c r="P9" i="2"/>
  <c r="U9" i="2"/>
  <c r="P10" i="2"/>
  <c r="V10" i="2"/>
  <c r="R11" i="2"/>
  <c r="X11" i="2"/>
  <c r="N12" i="2"/>
  <c r="S12" i="2"/>
  <c r="X12" i="2"/>
  <c r="P7" i="3"/>
  <c r="V7" i="3"/>
  <c r="R8" i="3"/>
  <c r="X8" i="3"/>
  <c r="O9" i="3"/>
  <c r="T9" i="3"/>
  <c r="Q10" i="3"/>
  <c r="V10" i="3"/>
  <c r="N11" i="3"/>
  <c r="S11" i="3"/>
  <c r="X11" i="3"/>
  <c r="P12" i="3"/>
  <c r="U12" i="3"/>
  <c r="R13" i="3"/>
  <c r="W13" i="3"/>
  <c r="N14" i="3"/>
  <c r="T14" i="3"/>
  <c r="Y14" i="3"/>
  <c r="U9" i="4"/>
  <c r="U6" i="4"/>
  <c r="N7" i="4"/>
  <c r="V7" i="4"/>
  <c r="V5" i="1"/>
  <c r="X6" i="1"/>
  <c r="X7" i="1"/>
  <c r="R5" i="2"/>
  <c r="S6" i="2"/>
  <c r="P7" i="2"/>
  <c r="P8" i="2"/>
  <c r="R9" i="2"/>
  <c r="N10" i="2"/>
  <c r="U11" i="2"/>
  <c r="W9" i="3"/>
  <c r="Y10" i="3"/>
  <c r="V11" i="3"/>
  <c r="X12" i="3"/>
  <c r="V14" i="3"/>
  <c r="Q5" i="1"/>
  <c r="Q6" i="1"/>
  <c r="V6" i="1"/>
  <c r="R7" i="1"/>
  <c r="W7" i="1"/>
  <c r="N8" i="1"/>
  <c r="T8" i="1"/>
  <c r="Y8" i="1"/>
  <c r="O9" i="1"/>
  <c r="T9" i="1"/>
  <c r="Q5" i="2"/>
  <c r="V5" i="2"/>
  <c r="R6" i="2"/>
  <c r="W6" i="2"/>
  <c r="N7" i="2"/>
  <c r="T7" i="2"/>
  <c r="Y7" i="2"/>
  <c r="O8" i="2"/>
  <c r="T8" i="2"/>
  <c r="Q9" i="2"/>
  <c r="V9" i="2"/>
  <c r="R10" i="2"/>
  <c r="W10" i="2"/>
  <c r="N11" i="2"/>
  <c r="T11" i="2"/>
  <c r="Y11" i="2"/>
  <c r="O12" i="2"/>
  <c r="R7" i="3"/>
  <c r="W7" i="3"/>
  <c r="N8" i="3"/>
  <c r="T8" i="3"/>
  <c r="Y8" i="3"/>
  <c r="P9" i="3"/>
  <c r="V9" i="3"/>
  <c r="R10" i="3"/>
  <c r="X10" i="3"/>
  <c r="O11" i="3"/>
  <c r="T11" i="3"/>
  <c r="Q12" i="3"/>
  <c r="V12" i="3"/>
  <c r="N13" i="3"/>
  <c r="S13" i="3"/>
  <c r="X13" i="3"/>
  <c r="P14" i="3"/>
  <c r="U14" i="3"/>
  <c r="O5" i="2"/>
  <c r="S5" i="2"/>
  <c r="W5" i="2"/>
  <c r="Q6" i="2"/>
  <c r="U6" i="2"/>
  <c r="Y6" i="2"/>
  <c r="O7" i="2"/>
  <c r="S7" i="2"/>
  <c r="W7" i="2"/>
  <c r="Q8" i="2"/>
  <c r="U8" i="2"/>
  <c r="Y8" i="2"/>
  <c r="O9" i="2"/>
  <c r="S9" i="2"/>
  <c r="W9" i="2"/>
  <c r="Q10" i="2"/>
  <c r="U10" i="2"/>
  <c r="Y10" i="2"/>
  <c r="O11" i="2"/>
  <c r="S11" i="2"/>
  <c r="W11" i="2"/>
  <c r="Q12" i="2"/>
  <c r="U12" i="2"/>
  <c r="O5" i="4"/>
  <c r="S5" i="4"/>
  <c r="W5" i="4"/>
  <c r="N6" i="4"/>
  <c r="R6" i="4"/>
  <c r="V6" i="4"/>
  <c r="Q7" i="4"/>
  <c r="U7" i="4"/>
  <c r="P8" i="4"/>
  <c r="T8" i="4"/>
  <c r="X8" i="4"/>
  <c r="O9" i="4"/>
  <c r="S9" i="4"/>
  <c r="Q8" i="4"/>
  <c r="U8" i="4"/>
  <c r="P9" i="4"/>
  <c r="T9" i="4"/>
  <c r="X9" i="4"/>
  <c r="Q5" i="4"/>
  <c r="U5" i="4"/>
  <c r="P6" i="4"/>
  <c r="T6" i="4"/>
  <c r="X6" i="4"/>
  <c r="O7" i="4"/>
  <c r="S7" i="4"/>
  <c r="W7" i="4"/>
  <c r="N8" i="4"/>
  <c r="R8" i="4"/>
  <c r="V8" i="4"/>
  <c r="Q9" i="4"/>
</calcChain>
</file>

<file path=xl/sharedStrings.xml><?xml version="1.0" encoding="utf-8"?>
<sst xmlns="http://schemas.openxmlformats.org/spreadsheetml/2006/main" count="757" uniqueCount="257">
  <si>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</si>
  <si>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</si>
  <si>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</si>
  <si>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</si>
  <si>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</si>
  <si>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</si>
  <si>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</si>
  <si>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市区町村番地</t>
    <rPh sb="0" eb="6">
      <t>シクチョウソンバンチ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</si>
  <si>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</si>
  <si>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</si>
  <si>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</si>
  <si>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</si>
  <si>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</si>
  <si>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</si>
  <si>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</si>
  <si>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</t>
    <rPh sb="0" eb="3">
      <t>チバケン</t>
    </rPh>
    <phoneticPr fontId="1"/>
  </si>
  <si>
    <t>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</si>
  <si>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</si>
  <si>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</si>
  <si>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</si>
  <si>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東京都</t>
    <rPh sb="0" eb="3">
      <t>トウキョウト</t>
    </rPh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</si>
  <si>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</si>
  <si>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</si>
  <si>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</si>
  <si>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</t>
    <rPh sb="0" eb="3">
      <t>アイチケン</t>
    </rPh>
    <phoneticPr fontId="1"/>
  </si>
  <si>
    <t>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</si>
  <si>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</si>
  <si>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</si>
  <si>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</si>
  <si>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</si>
  <si>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</si>
  <si>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</si>
  <si>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</si>
  <si>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</si>
  <si>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</si>
  <si>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</si>
  <si>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</si>
  <si>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</si>
  <si>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</si>
  <si>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</t>
    <rPh sb="0" eb="3">
      <t>オオサカフ</t>
    </rPh>
    <phoneticPr fontId="1"/>
  </si>
  <si>
    <t>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</si>
  <si>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</si>
  <si>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</si>
  <si>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</si>
  <si>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</si>
  <si>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</si>
  <si>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</si>
  <si>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</t>
    <rPh sb="0" eb="3">
      <t>ナラケン</t>
    </rPh>
    <phoneticPr fontId="1"/>
  </si>
  <si>
    <t>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</si>
  <si>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</si>
  <si>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</si>
  <si>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</si>
  <si>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</si>
  <si>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</si>
  <si>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</si>
  <si>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</t>
    <rPh sb="0" eb="3">
      <t>ヒョウゴケン</t>
    </rPh>
    <phoneticPr fontId="1"/>
  </si>
  <si>
    <t>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</si>
  <si>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</si>
  <si>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</si>
  <si>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</si>
  <si>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</si>
  <si>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</si>
  <si>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</si>
  <si>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</si>
  <si>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</si>
  <si>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</si>
  <si>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</si>
  <si>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</si>
  <si>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</si>
  <si>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</t>
    <rPh sb="0" eb="4">
      <t>カナガワケン</t>
    </rPh>
    <phoneticPr fontId="1"/>
  </si>
  <si>
    <t>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</si>
  <si>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</si>
  <si>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</si>
  <si>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</si>
  <si>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</si>
  <si>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</si>
  <si>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</si>
  <si>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</si>
  <si>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</si>
  <si>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</si>
  <si>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</si>
  <si>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</si>
  <si>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高槻市別所本町＊＊＊</t>
    <rPh sb="0" eb="3">
      <t>タカツキシ</t>
    </rPh>
    <rPh sb="3" eb="5">
      <t>ベッショ</t>
    </rPh>
    <rPh sb="5" eb="7">
      <t>ホンマチ</t>
    </rPh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</si>
  <si>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</si>
  <si>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</si>
  <si>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</si>
  <si>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</si>
  <si>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</si>
  <si>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</si>
  <si>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</si>
  <si>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</si>
  <si>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</si>
  <si>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</si>
  <si>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</si>
  <si>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</si>
  <si>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</si>
  <si>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</t>
    <rPh sb="0" eb="3">
      <t>トチギケン</t>
    </rPh>
    <phoneticPr fontId="1"/>
  </si>
  <si>
    <t>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</si>
  <si>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</si>
  <si>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</si>
  <si>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</si>
  <si>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</si>
  <si>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</si>
  <si>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</t>
    <rPh sb="0" eb="3">
      <t>ギフケン</t>
    </rPh>
    <phoneticPr fontId="1"/>
  </si>
  <si>
    <t>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</si>
  <si>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</si>
  <si>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</si>
  <si>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</si>
  <si>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</si>
  <si>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</si>
  <si>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</si>
  <si>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</si>
  <si>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</si>
  <si>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</si>
  <si>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</si>
  <si>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</si>
  <si>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佐野市赤坂町＊＊＊</t>
    <phoneticPr fontId="1"/>
  </si>
  <si>
    <t>1140-24-015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</si>
  <si>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</si>
  <si>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</si>
  <si>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</si>
  <si>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</t>
    <rPh sb="0" eb="3">
      <t>サイタマケン</t>
    </rPh>
    <phoneticPr fontId="1"/>
  </si>
  <si>
    <t>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</si>
  <si>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</si>
  <si>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</si>
  <si>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</si>
  <si>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</si>
  <si>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</si>
  <si>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</si>
  <si>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吹田市豊津町＊＊＊</t>
    <rPh sb="0" eb="2">
      <t>スイタ</t>
    </rPh>
    <rPh sb="2" eb="3">
      <t>シ</t>
    </rPh>
    <rPh sb="3" eb="5">
      <t>トヨツ</t>
    </rPh>
    <rPh sb="5" eb="6">
      <t>マチ</t>
    </rPh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</si>
  <si>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</si>
  <si>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</si>
  <si>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</si>
  <si>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</si>
  <si>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</si>
  <si>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</si>
  <si>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</t>
    <rPh sb="0" eb="3">
      <t>シズオカケン</t>
    </rPh>
    <phoneticPr fontId="1"/>
  </si>
  <si>
    <t>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</si>
  <si>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</si>
  <si>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</si>
  <si>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</si>
  <si>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</si>
  <si>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</t>
    <rPh sb="0" eb="3">
      <t>キョウトフ</t>
    </rPh>
    <phoneticPr fontId="1"/>
  </si>
  <si>
    <t>宇治市池尾仙郷山＊＊＊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</si>
  <si>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</si>
  <si>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</si>
  <si>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</si>
  <si>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</si>
  <si>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</si>
  <si>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</si>
  <si>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</si>
  <si>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</si>
  <si>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</si>
  <si>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</si>
  <si>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調布市佐須町＊＊＊</t>
    <phoneticPr fontId="1"/>
  </si>
  <si>
    <t>090-****-0104</t>
  </si>
  <si>
    <t>1210-31-022</t>
    <phoneticPr fontId="1"/>
  </si>
  <si>
    <t>No.</t>
    <phoneticPr fontId="1"/>
  </si>
  <si>
    <t>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</si>
  <si>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</si>
  <si>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</si>
  <si>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</si>
  <si>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豊田市曙町＊＊＊</t>
    <phoneticPr fontId="1"/>
  </si>
  <si>
    <t>1010-11-002</t>
    <phoneticPr fontId="1"/>
  </si>
  <si>
    <t>台東区上野桜＊＊＊</t>
    <phoneticPr fontId="1"/>
  </si>
  <si>
    <t>1020-12-003</t>
    <phoneticPr fontId="1"/>
  </si>
  <si>
    <t>No.</t>
    <phoneticPr fontId="1"/>
  </si>
  <si>
    <t>1040-14-005</t>
    <phoneticPr fontId="1"/>
  </si>
  <si>
    <t>橿原市太田市町＊＊＊</t>
    <phoneticPr fontId="1"/>
  </si>
  <si>
    <t>1050-15-006</t>
    <phoneticPr fontId="1"/>
  </si>
  <si>
    <t>芦屋市岩園町＊＊＊</t>
    <phoneticPr fontId="1"/>
  </si>
  <si>
    <t>1060-16-007</t>
    <phoneticPr fontId="1"/>
  </si>
  <si>
    <t>中央区明石町＊＊＊</t>
    <phoneticPr fontId="1"/>
  </si>
  <si>
    <t>070-****-0201</t>
    <phoneticPr fontId="1"/>
  </si>
  <si>
    <t>1070-17-008</t>
    <phoneticPr fontId="1"/>
  </si>
  <si>
    <t>川崎市麻生区片平＊＊＊</t>
    <phoneticPr fontId="1"/>
  </si>
  <si>
    <t>1080-18-009</t>
    <phoneticPr fontId="1"/>
  </si>
  <si>
    <t>1100-20-011</t>
    <phoneticPr fontId="1"/>
  </si>
  <si>
    <t>0283-**-0000</t>
    <phoneticPr fontId="1"/>
  </si>
  <si>
    <t>058-***-0000</t>
    <phoneticPr fontId="1"/>
  </si>
  <si>
    <t>1120-22-013</t>
    <phoneticPr fontId="1"/>
  </si>
  <si>
    <t>足立区栗原＊＊＊</t>
    <phoneticPr fontId="1"/>
  </si>
  <si>
    <t>080-****-0002</t>
    <phoneticPr fontId="1"/>
  </si>
  <si>
    <t>MW017</t>
    <phoneticPr fontId="1"/>
  </si>
  <si>
    <t>350-1126</t>
    <phoneticPr fontId="1"/>
  </si>
  <si>
    <t>1160-26-017</t>
    <phoneticPr fontId="1"/>
  </si>
  <si>
    <t>1170-27-018</t>
    <phoneticPr fontId="1"/>
  </si>
  <si>
    <t>410-0844</t>
    <phoneticPr fontId="1"/>
  </si>
  <si>
    <t>沼津市春日町＊＊＊</t>
    <phoneticPr fontId="1"/>
  </si>
  <si>
    <t>1180-28-019</t>
    <phoneticPr fontId="1"/>
  </si>
  <si>
    <t>601-1394</t>
    <phoneticPr fontId="1"/>
  </si>
  <si>
    <t>宇治市池尾仙郷山＊＊＊</t>
    <phoneticPr fontId="1"/>
  </si>
  <si>
    <t>462-0858</t>
    <phoneticPr fontId="1"/>
  </si>
  <si>
    <t>名古屋市北区大蔵町＊＊＊</t>
    <phoneticPr fontId="1"/>
  </si>
  <si>
    <t>調布市佐須町＊＊＊</t>
    <phoneticPr fontId="1"/>
  </si>
  <si>
    <t>1210-31-022</t>
    <phoneticPr fontId="1"/>
  </si>
  <si>
    <t>1000-10-001</t>
    <phoneticPr fontId="1"/>
  </si>
  <si>
    <t>歳以上</t>
    <rPh sb="0" eb="1">
      <t>サイ</t>
    </rPh>
    <rPh sb="1" eb="3">
      <t>イジョウ</t>
    </rPh>
    <phoneticPr fontId="1"/>
  </si>
  <si>
    <t>1010-11-002</t>
    <phoneticPr fontId="1"/>
  </si>
  <si>
    <t>1020-12-003</t>
    <phoneticPr fontId="1"/>
  </si>
  <si>
    <t>大阪市北区角田町＊＊＊</t>
    <phoneticPr fontId="1"/>
  </si>
  <si>
    <t>1040-14-005</t>
    <phoneticPr fontId="1"/>
  </si>
  <si>
    <t>橿原市太田市町＊＊＊</t>
    <phoneticPr fontId="1"/>
  </si>
  <si>
    <t>1050-15-006</t>
    <phoneticPr fontId="1"/>
  </si>
  <si>
    <t>芦屋市岩園町＊＊＊</t>
    <phoneticPr fontId="1"/>
  </si>
  <si>
    <t>中央区明石町＊＊＊</t>
    <phoneticPr fontId="1"/>
  </si>
  <si>
    <t>070-****-0201</t>
    <phoneticPr fontId="1"/>
  </si>
  <si>
    <t>1070-17-008</t>
    <phoneticPr fontId="1"/>
  </si>
  <si>
    <t>千葉市若葉区大草町＊＊＊</t>
    <phoneticPr fontId="1"/>
  </si>
  <si>
    <t>1090-19-010</t>
    <phoneticPr fontId="1"/>
  </si>
  <si>
    <t>レギュラー</t>
    <phoneticPr fontId="1"/>
  </si>
  <si>
    <t>大阪市港区磯路＊＊＊</t>
    <phoneticPr fontId="1"/>
  </si>
  <si>
    <t>1100-20-011</t>
    <phoneticPr fontId="1"/>
  </si>
  <si>
    <t>0283-**-0000</t>
    <phoneticPr fontId="1"/>
  </si>
  <si>
    <t>1110-21-012</t>
    <phoneticPr fontId="1"/>
  </si>
  <si>
    <t>1120-22-013</t>
    <phoneticPr fontId="1"/>
  </si>
  <si>
    <t>1130-23-014</t>
    <phoneticPr fontId="1"/>
  </si>
  <si>
    <t>MW017</t>
    <phoneticPr fontId="1"/>
  </si>
  <si>
    <t>350-1126</t>
    <phoneticPr fontId="1"/>
  </si>
  <si>
    <t>川越市旭町＊＊＊</t>
    <phoneticPr fontId="1"/>
  </si>
  <si>
    <t>1160-26-017</t>
    <phoneticPr fontId="1"/>
  </si>
  <si>
    <t>070-****-0101</t>
    <phoneticPr fontId="1"/>
  </si>
  <si>
    <t>410-0844</t>
    <phoneticPr fontId="1"/>
  </si>
  <si>
    <t>1180-28-019</t>
    <phoneticPr fontId="1"/>
  </si>
  <si>
    <t>1190-29-020</t>
    <phoneticPr fontId="1"/>
  </si>
  <si>
    <t>ゴールド</t>
    <phoneticPr fontId="1"/>
  </si>
  <si>
    <t>名古屋市北区大蔵町＊＊＊</t>
    <phoneticPr fontId="1"/>
  </si>
  <si>
    <t>1200-30-021</t>
    <phoneticPr fontId="1"/>
  </si>
  <si>
    <t>182-0016</t>
    <phoneticPr fontId="1"/>
  </si>
  <si>
    <t>調布市佐須町＊＊＊</t>
    <phoneticPr fontId="1"/>
  </si>
  <si>
    <t>1210-31-022</t>
    <phoneticPr fontId="1"/>
  </si>
  <si>
    <t>No.</t>
    <phoneticPr fontId="1"/>
  </si>
  <si>
    <t>住所</t>
    <rPh sb="0" eb="2">
      <t>ジュウショ</t>
    </rPh>
    <phoneticPr fontId="1"/>
  </si>
  <si>
    <t>千葉県千葉市稲毛区あやめ台＊＊＊</t>
    <phoneticPr fontId="1"/>
  </si>
  <si>
    <t>1000-10-001</t>
    <phoneticPr fontId="1"/>
  </si>
  <si>
    <t>ロイヤル</t>
    <phoneticPr fontId="1"/>
  </si>
  <si>
    <t>愛知県豊田市曙町＊＊＊</t>
    <phoneticPr fontId="1"/>
  </si>
  <si>
    <t>東京都台東区上野桜＊＊＊</t>
    <phoneticPr fontId="1"/>
  </si>
  <si>
    <t>大阪府大阪市北区角田町＊＊＊</t>
    <phoneticPr fontId="1"/>
  </si>
  <si>
    <t>奈良県橿原市太田市町＊＊＊</t>
    <phoneticPr fontId="1"/>
  </si>
  <si>
    <t>兵庫県芦屋市岩園町＊＊＊</t>
    <phoneticPr fontId="1"/>
  </si>
  <si>
    <t>1060-16-007</t>
    <phoneticPr fontId="1"/>
  </si>
  <si>
    <t>東京都中央区明石町＊＊＊</t>
    <phoneticPr fontId="1"/>
  </si>
  <si>
    <t>神奈川県川崎市麻生区片平＊＊＊</t>
    <phoneticPr fontId="1"/>
  </si>
  <si>
    <t>千葉県千葉市若葉区大草町＊＊＊</t>
    <phoneticPr fontId="1"/>
  </si>
  <si>
    <t>大阪府高槻市別所本町＊＊＊</t>
    <phoneticPr fontId="1"/>
  </si>
  <si>
    <t>大阪府大阪市港区磯路＊＊＊</t>
    <phoneticPr fontId="1"/>
  </si>
  <si>
    <t>栃木県佐野市赤坂町＊＊＊</t>
    <phoneticPr fontId="1"/>
  </si>
  <si>
    <t>岐阜県羽島市足近町＊＊＊</t>
    <phoneticPr fontId="1"/>
  </si>
  <si>
    <t>東京都足立区栗原＊＊＊</t>
    <phoneticPr fontId="1"/>
  </si>
  <si>
    <t>080-****-0002</t>
    <phoneticPr fontId="1"/>
  </si>
  <si>
    <t>埼玉県川越市旭町＊＊＊</t>
    <phoneticPr fontId="1"/>
  </si>
  <si>
    <t>大阪府吹田市豊津町＊＊＊</t>
    <phoneticPr fontId="1"/>
  </si>
  <si>
    <t>静岡県沼津市春日町＊＊＊</t>
    <phoneticPr fontId="1"/>
  </si>
  <si>
    <t>京都府宇治市池尾仙郷山＊＊＊</t>
    <phoneticPr fontId="1"/>
  </si>
  <si>
    <t>愛知県名古屋市北区大蔵町＊＊＊</t>
    <phoneticPr fontId="1"/>
  </si>
  <si>
    <t>東京都調布市佐須町＊＊＊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</si>
</sst>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14" fontId="0" fillId="0" borderId="7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4" fontId="2" fillId="0" borderId="1" xfId="0" applyNumberFormat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3"/>
  <sheetViews>
    <sheetView topLeftCell="K1" zoomScale="106" zoomScaleNormal="106" workbookViewId="0">
      <selection activeCell="N5" sqref="N5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7" width="9.375" customWidth="1"/>
    <col min="8" max="8" width="25.5" customWidth="1"/>
    <col min="9" max="9" width="14" customWidth="1"/>
    <col min="10" max="10" width="13.125" customWidth="1"/>
    <col min="11" max="11" width="11" customWidth="1"/>
    <col min="12" max="12" width="12.125" style="12" customWidth="1"/>
    <col min="13" max="13" width="5.5" customWidth="1"/>
    <col min="14" max="14" width="8.375" customWidth="1"/>
    <col min="15" max="15" width="9.375" customWidth="1"/>
    <col min="16" max="16" width="10.75" customWidth="1"/>
    <col min="17" max="17" width="12.625" customWidth="1"/>
    <col min="18" max="18" width="5.125" customWidth="1"/>
    <col min="19" max="19" width="9.375" customWidth="1"/>
    <col min="20" max="20" width="9.25" customWidth="1"/>
    <col min="21" max="21" width="21.125" customWidth="1"/>
    <col min="22" max="22" width="13.875" customWidth="1"/>
    <col min="23" max="23" width="12" customWidth="1"/>
    <col min="24" max="24" width="12.125" customWidth="1"/>
    <col min="25" max="25" width="12.25" customWidth="1"/>
  </cols>
  <sheetData>
    <row r="1" spans="1:25" ht="18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5" t="s">
        <v>11</v>
      </c>
      <c r="N1" s="2" t="s">
        <v>6</v>
      </c>
    </row>
    <row r="2" spans="1:25" ht="18.75" customHeight="1" x14ac:dyDescent="0.15">
      <c r="A2" s="6">
        <v>1</v>
      </c>
      <c r="B2" s="6" t="s">
        <v>12</v>
      </c>
      <c r="C2" s="6" t="s">
        <v>13</v>
      </c>
      <c r="D2" s="7">
        <v>24833</v>
      </c>
      <c r="E2" s="8">
        <f t="shared" ref="E2:E22" ca="1" si="0">DATEDIF(D2,TODAY(),"Y")</f>
        <v>53</v>
      </c>
      <c r="F2" s="8" t="s">
        <v>14</v>
      </c>
      <c r="G2" s="6" t="s">
        <v>15</v>
      </c>
      <c r="H2" s="9" t="s">
        <v>16</v>
      </c>
      <c r="I2" s="6" t="s">
        <v>17</v>
      </c>
      <c r="J2" s="10" t="s">
        <v>18</v>
      </c>
      <c r="K2" s="6" t="s">
        <v>19</v>
      </c>
      <c r="L2" s="11">
        <v>42786</v>
      </c>
      <c r="M2" s="12" t="str">
        <f>IF(G2=$N$2,A2,"")</f>
        <v/>
      </c>
      <c r="N2" s="8" t="s">
        <v>20</v>
      </c>
    </row>
    <row r="3" spans="1:25" ht="18.75" customHeight="1" x14ac:dyDescent="0.15">
      <c r="A3" s="6">
        <v>2</v>
      </c>
      <c r="B3" s="6" t="s">
        <v>21</v>
      </c>
      <c r="C3" s="6" t="s">
        <v>22</v>
      </c>
      <c r="D3" s="7">
        <v>25752</v>
      </c>
      <c r="E3" s="8">
        <f t="shared" ca="1" si="0"/>
        <v>51</v>
      </c>
      <c r="F3" s="8" t="s">
        <v>23</v>
      </c>
      <c r="G3" s="6" t="s">
        <v>24</v>
      </c>
      <c r="H3" s="13" t="s">
        <v>25</v>
      </c>
      <c r="I3" s="6" t="s">
        <v>26</v>
      </c>
      <c r="J3" s="10" t="s">
        <v>27</v>
      </c>
      <c r="K3" s="6" t="s">
        <v>28</v>
      </c>
      <c r="L3" s="11">
        <v>42959</v>
      </c>
      <c r="M3" s="12" t="str">
        <f t="shared" ref="M3:M22" si="1">IF(G3=$N$2,A3,"")</f>
        <v/>
      </c>
      <c r="N3" s="14"/>
    </row>
    <row r="4" spans="1:25" ht="18.75" customHeight="1" x14ac:dyDescent="0.15">
      <c r="A4" s="6">
        <v>3</v>
      </c>
      <c r="B4" s="6" t="s">
        <v>29</v>
      </c>
      <c r="C4" s="9" t="s">
        <v>30</v>
      </c>
      <c r="D4" s="7">
        <v>28115</v>
      </c>
      <c r="E4" s="8">
        <f t="shared" ca="1" si="0"/>
        <v>45</v>
      </c>
      <c r="F4" s="8" t="s">
        <v>31</v>
      </c>
      <c r="G4" s="6" t="s">
        <v>20</v>
      </c>
      <c r="H4" s="13" t="s">
        <v>32</v>
      </c>
      <c r="I4" s="6" t="s">
        <v>33</v>
      </c>
      <c r="J4" s="10" t="s">
        <v>34</v>
      </c>
      <c r="K4" s="6" t="s">
        <v>35</v>
      </c>
      <c r="L4" s="11">
        <v>43197</v>
      </c>
      <c r="M4" s="12">
        <f t="shared" si="1"/>
        <v>3</v>
      </c>
      <c r="N4" s="1" t="s">
        <v>0</v>
      </c>
      <c r="O4" s="1" t="s">
        <v>1</v>
      </c>
      <c r="P4" s="2" t="s">
        <v>2</v>
      </c>
      <c r="Q4" s="2" t="s">
        <v>3</v>
      </c>
      <c r="R4" s="2" t="s">
        <v>4</v>
      </c>
      <c r="S4" s="2" t="s">
        <v>5</v>
      </c>
      <c r="T4" s="2" t="s">
        <v>6</v>
      </c>
      <c r="U4" s="2" t="s">
        <v>7</v>
      </c>
      <c r="V4" s="2" t="s">
        <v>8</v>
      </c>
      <c r="W4" s="2" t="s">
        <v>9</v>
      </c>
      <c r="X4" s="2" t="s">
        <v>10</v>
      </c>
      <c r="Y4" s="5" t="s">
        <v>11</v>
      </c>
    </row>
    <row r="5" spans="1:25" ht="18.75" customHeight="1" x14ac:dyDescent="0.15">
      <c r="A5" s="6">
        <v>4</v>
      </c>
      <c r="B5" s="6" t="s">
        <v>36</v>
      </c>
      <c r="C5" s="6" t="s">
        <v>37</v>
      </c>
      <c r="D5" s="7">
        <v>34571</v>
      </c>
      <c r="E5" s="8">
        <f t="shared" ca="1" si="0"/>
        <v>27</v>
      </c>
      <c r="F5" s="8" t="s">
        <v>38</v>
      </c>
      <c r="G5" s="6" t="s">
        <v>39</v>
      </c>
      <c r="H5" s="13" t="s">
        <v>40</v>
      </c>
      <c r="I5" s="6" t="s">
        <v>41</v>
      </c>
      <c r="J5" s="10" t="s">
        <v>42</v>
      </c>
      <c r="K5" s="6" t="s">
        <v>43</v>
      </c>
      <c r="L5" s="11">
        <v>43281</v>
      </c>
      <c r="M5" s="12" t="str">
        <f t="shared" si="1"/>
        <v/>
      </c>
      <c r="N5">
        <f>VLOOKUP(SMALL($M$2:$M$22,ROW(A1)),$A$2:$L$22,COLUMN(A1),0)</f>
        <v>3</v>
      </c>
      <c r="O5" t="str">
        <f t="shared" ref="O5:Y9" si="2">VLOOKUP(SMALL($M$2:$M$22,ROW(B1)),$A$2:$L$22,COLUMN(B1),0)</f>
        <v>MW003</v>
      </c>
      <c r="P5" t="str">
        <f t="shared" si="2"/>
        <v>北山幸恵</v>
      </c>
      <c r="Q5" s="15">
        <f t="shared" si="2"/>
        <v>28115</v>
      </c>
      <c r="R5">
        <f t="shared" ca="1" si="2"/>
        <v>45</v>
      </c>
      <c r="S5" t="str">
        <f t="shared" si="2"/>
        <v>110-0005</v>
      </c>
      <c r="T5" t="str">
        <f t="shared" si="2"/>
        <v>東京都</v>
      </c>
      <c r="U5" t="str">
        <f t="shared" si="2"/>
        <v>台東区上野桜＊＊＊</v>
      </c>
      <c r="V5" t="str">
        <f t="shared" si="2"/>
        <v>090-****-0025</v>
      </c>
      <c r="W5" t="str">
        <f t="shared" si="2"/>
        <v>1020-12-003</v>
      </c>
      <c r="X5" t="str">
        <f t="shared" si="2"/>
        <v>ブロンズ</v>
      </c>
      <c r="Y5" s="15">
        <f t="shared" si="2"/>
        <v>43197</v>
      </c>
    </row>
    <row r="6" spans="1:25" ht="18.75" customHeight="1" x14ac:dyDescent="0.15">
      <c r="A6" s="6">
        <v>5</v>
      </c>
      <c r="B6" s="6" t="s">
        <v>44</v>
      </c>
      <c r="C6" s="6" t="s">
        <v>45</v>
      </c>
      <c r="D6" s="7">
        <v>28263</v>
      </c>
      <c r="E6" s="8">
        <f t="shared" ca="1" si="0"/>
        <v>44</v>
      </c>
      <c r="F6" s="8" t="s">
        <v>46</v>
      </c>
      <c r="G6" s="6" t="s">
        <v>47</v>
      </c>
      <c r="H6" s="13" t="s">
        <v>48</v>
      </c>
      <c r="I6" s="6" t="s">
        <v>49</v>
      </c>
      <c r="J6" s="10" t="s">
        <v>50</v>
      </c>
      <c r="K6" s="6" t="s">
        <v>51</v>
      </c>
      <c r="L6" s="11">
        <v>43413</v>
      </c>
      <c r="M6" s="12" t="str">
        <f t="shared" si="1"/>
        <v/>
      </c>
      <c r="N6">
        <f t="shared" ref="N6:N8" si="3">VLOOKUP(SMALL($M$2:$M$22,ROW(A2)),$A$2:$L$22,COLUMN(A2),0)</f>
        <v>7</v>
      </c>
      <c r="O6" t="str">
        <f t="shared" si="2"/>
        <v>MW007</v>
      </c>
      <c r="P6" t="str">
        <f t="shared" si="2"/>
        <v>久米佑一朗</v>
      </c>
      <c r="Q6" s="15">
        <f t="shared" si="2"/>
        <v>20901</v>
      </c>
      <c r="R6">
        <f t="shared" ca="1" si="2"/>
        <v>64</v>
      </c>
      <c r="S6" t="str">
        <f t="shared" si="2"/>
        <v>104-0044</v>
      </c>
      <c r="T6" t="str">
        <f t="shared" si="2"/>
        <v>東京都</v>
      </c>
      <c r="U6" t="str">
        <f t="shared" si="2"/>
        <v>中央区明石町＊＊＊</v>
      </c>
      <c r="V6" t="str">
        <f t="shared" si="2"/>
        <v>070-****-0201</v>
      </c>
      <c r="W6" t="str">
        <f t="shared" si="2"/>
        <v>1070-17-008</v>
      </c>
      <c r="X6" t="str">
        <f t="shared" si="2"/>
        <v>プレミアム</v>
      </c>
      <c r="Y6" s="15">
        <f t="shared" si="2"/>
        <v>43580</v>
      </c>
    </row>
    <row r="7" spans="1:25" ht="18.75" customHeight="1" x14ac:dyDescent="0.15">
      <c r="A7" s="6">
        <v>6</v>
      </c>
      <c r="B7" s="6" t="s">
        <v>52</v>
      </c>
      <c r="C7" s="6" t="s">
        <v>53</v>
      </c>
      <c r="D7" s="7">
        <v>29899</v>
      </c>
      <c r="E7" s="8">
        <f t="shared" ca="1" si="0"/>
        <v>40</v>
      </c>
      <c r="F7" s="8" t="s">
        <v>54</v>
      </c>
      <c r="G7" s="6" t="s">
        <v>55</v>
      </c>
      <c r="H7" s="13" t="s">
        <v>56</v>
      </c>
      <c r="I7" s="6" t="s">
        <v>57</v>
      </c>
      <c r="J7" s="10" t="s">
        <v>58</v>
      </c>
      <c r="K7" s="6" t="s">
        <v>59</v>
      </c>
      <c r="L7" s="11">
        <v>43493</v>
      </c>
      <c r="M7" s="12" t="str">
        <f t="shared" si="1"/>
        <v/>
      </c>
      <c r="N7">
        <f t="shared" si="3"/>
        <v>14</v>
      </c>
      <c r="O7" t="str">
        <f t="shared" si="2"/>
        <v>MW014</v>
      </c>
      <c r="P7" t="str">
        <f t="shared" si="2"/>
        <v>長谷川由美子</v>
      </c>
      <c r="Q7" s="15">
        <f t="shared" si="2"/>
        <v>22737</v>
      </c>
      <c r="R7">
        <f t="shared" ca="1" si="2"/>
        <v>59</v>
      </c>
      <c r="S7" t="str">
        <f t="shared" si="2"/>
        <v>123-0842</v>
      </c>
      <c r="T7" t="str">
        <f t="shared" si="2"/>
        <v>東京都</v>
      </c>
      <c r="U7" t="str">
        <f t="shared" si="2"/>
        <v>足立区栗原＊＊＊</v>
      </c>
      <c r="V7" t="str">
        <f t="shared" si="2"/>
        <v>080-****-0002</v>
      </c>
      <c r="W7" t="str">
        <f t="shared" si="2"/>
        <v>1130-23-014</v>
      </c>
      <c r="X7" t="str">
        <f t="shared" si="2"/>
        <v>プレミアム</v>
      </c>
      <c r="Y7" s="15">
        <f t="shared" si="2"/>
        <v>43958</v>
      </c>
    </row>
    <row r="8" spans="1:25" ht="18.75" customHeight="1" x14ac:dyDescent="0.15">
      <c r="A8" s="6">
        <v>7</v>
      </c>
      <c r="B8" s="6" t="s">
        <v>60</v>
      </c>
      <c r="C8" s="6" t="s">
        <v>61</v>
      </c>
      <c r="D8" s="7">
        <v>20901</v>
      </c>
      <c r="E8" s="8">
        <f t="shared" ca="1" si="0"/>
        <v>64</v>
      </c>
      <c r="F8" s="8" t="s">
        <v>62</v>
      </c>
      <c r="G8" s="6" t="s">
        <v>20</v>
      </c>
      <c r="H8" s="13" t="s">
        <v>63</v>
      </c>
      <c r="I8" s="6" t="s">
        <v>64</v>
      </c>
      <c r="J8" s="10" t="s">
        <v>65</v>
      </c>
      <c r="K8" s="6" t="s">
        <v>28</v>
      </c>
      <c r="L8" s="11">
        <v>43580</v>
      </c>
      <c r="M8" s="12">
        <f t="shared" si="1"/>
        <v>7</v>
      </c>
      <c r="N8">
        <f t="shared" si="3"/>
        <v>21</v>
      </c>
      <c r="O8" t="str">
        <f t="shared" si="2"/>
        <v>MW022</v>
      </c>
      <c r="P8" t="str">
        <f t="shared" si="2"/>
        <v>東野正昭</v>
      </c>
      <c r="Q8" s="15">
        <f t="shared" si="2"/>
        <v>31008</v>
      </c>
      <c r="R8">
        <f t="shared" ca="1" si="2"/>
        <v>37</v>
      </c>
      <c r="S8" t="str">
        <f t="shared" si="2"/>
        <v>182-0016</v>
      </c>
      <c r="T8" t="str">
        <f t="shared" si="2"/>
        <v>東京都</v>
      </c>
      <c r="U8" t="str">
        <f t="shared" si="2"/>
        <v>調布市佐須町＊＊＊</v>
      </c>
      <c r="V8" t="str">
        <f t="shared" si="2"/>
        <v>090-****-0104</v>
      </c>
      <c r="W8" t="str">
        <f t="shared" si="2"/>
        <v>1210-31-022</v>
      </c>
      <c r="X8" t="str">
        <f t="shared" si="2"/>
        <v>レギュラー</v>
      </c>
      <c r="Y8" s="15">
        <f t="shared" si="2"/>
        <v>44422</v>
      </c>
    </row>
    <row r="9" spans="1:25" ht="18.75" customHeight="1" x14ac:dyDescent="0.15">
      <c r="A9" s="6">
        <v>8</v>
      </c>
      <c r="B9" s="6" t="s">
        <v>66</v>
      </c>
      <c r="C9" s="6" t="s">
        <v>67</v>
      </c>
      <c r="D9" s="7">
        <v>26146</v>
      </c>
      <c r="E9" s="8">
        <f t="shared" ca="1" si="0"/>
        <v>50</v>
      </c>
      <c r="F9" s="8" t="s">
        <v>68</v>
      </c>
      <c r="G9" s="6" t="s">
        <v>69</v>
      </c>
      <c r="H9" s="13" t="s">
        <v>70</v>
      </c>
      <c r="I9" s="6" t="s">
        <v>71</v>
      </c>
      <c r="J9" s="10" t="s">
        <v>72</v>
      </c>
      <c r="K9" s="6" t="s">
        <v>35</v>
      </c>
      <c r="L9" s="11">
        <v>43590</v>
      </c>
      <c r="M9" s="12" t="str">
        <f t="shared" si="1"/>
        <v/>
      </c>
      <c r="N9" t="e">
        <f>VLOOKUP(SMALL($M$2:$M$22,ROW(A5)),$A$2:$L$22,COLUMN(A5),0)</f>
        <v>#NUM!</v>
      </c>
      <c r="O9" t="e">
        <f t="shared" si="2"/>
        <v>#NUM!</v>
      </c>
      <c r="P9" t="e">
        <f t="shared" si="2"/>
        <v>#NUM!</v>
      </c>
      <c r="Q9" s="15" t="e">
        <f t="shared" si="2"/>
        <v>#NUM!</v>
      </c>
      <c r="R9" t="e">
        <f t="shared" si="2"/>
        <v>#NUM!</v>
      </c>
      <c r="S9" t="e">
        <f t="shared" si="2"/>
        <v>#NUM!</v>
      </c>
      <c r="T9" t="e">
        <f t="shared" si="2"/>
        <v>#NUM!</v>
      </c>
      <c r="U9" t="e">
        <f t="shared" si="2"/>
        <v>#NUM!</v>
      </c>
      <c r="V9" t="e">
        <f t="shared" si="2"/>
        <v>#NUM!</v>
      </c>
      <c r="W9" t="e">
        <f t="shared" si="2"/>
        <v>#NUM!</v>
      </c>
      <c r="X9" t="e">
        <f t="shared" si="2"/>
        <v>#NUM!</v>
      </c>
      <c r="Y9" s="15" t="e">
        <f t="shared" si="2"/>
        <v>#NUM!</v>
      </c>
    </row>
    <row r="10" spans="1:25" ht="18.75" customHeight="1" x14ac:dyDescent="0.15">
      <c r="A10" s="6">
        <v>9</v>
      </c>
      <c r="B10" s="6" t="s">
        <v>73</v>
      </c>
      <c r="C10" s="6" t="s">
        <v>74</v>
      </c>
      <c r="D10" s="7">
        <v>22037</v>
      </c>
      <c r="E10" s="8">
        <f t="shared" ca="1" si="0"/>
        <v>61</v>
      </c>
      <c r="F10" s="8" t="s">
        <v>75</v>
      </c>
      <c r="G10" s="6" t="s">
        <v>15</v>
      </c>
      <c r="H10" s="13" t="s">
        <v>76</v>
      </c>
      <c r="I10" s="6" t="s">
        <v>77</v>
      </c>
      <c r="J10" s="10" t="s">
        <v>78</v>
      </c>
      <c r="K10" s="6" t="s">
        <v>43</v>
      </c>
      <c r="L10" s="11">
        <v>43662</v>
      </c>
      <c r="M10" s="12" t="str">
        <f t="shared" si="1"/>
        <v/>
      </c>
      <c r="Q10" s="15"/>
      <c r="Y10" s="15"/>
    </row>
    <row r="11" spans="1:25" ht="18.75" customHeight="1" x14ac:dyDescent="0.15">
      <c r="A11" s="6">
        <v>10</v>
      </c>
      <c r="B11" s="6" t="s">
        <v>79</v>
      </c>
      <c r="C11" s="6" t="s">
        <v>80</v>
      </c>
      <c r="D11" s="7">
        <v>31568</v>
      </c>
      <c r="E11" s="8">
        <f t="shared" ca="1" si="0"/>
        <v>35</v>
      </c>
      <c r="F11" s="8" t="s">
        <v>81</v>
      </c>
      <c r="G11" s="6" t="s">
        <v>39</v>
      </c>
      <c r="H11" s="13" t="s">
        <v>82</v>
      </c>
      <c r="I11" s="6" t="s">
        <v>83</v>
      </c>
      <c r="J11" s="10" t="s">
        <v>84</v>
      </c>
      <c r="K11" s="6" t="s">
        <v>85</v>
      </c>
      <c r="L11" s="11">
        <v>43752</v>
      </c>
      <c r="M11" s="12" t="str">
        <f t="shared" si="1"/>
        <v/>
      </c>
      <c r="Q11" s="15"/>
      <c r="Y11" s="15"/>
    </row>
    <row r="12" spans="1:25" ht="18.75" customHeight="1" x14ac:dyDescent="0.15">
      <c r="A12" s="6">
        <v>11</v>
      </c>
      <c r="B12" s="6" t="s">
        <v>86</v>
      </c>
      <c r="C12" s="6" t="s">
        <v>87</v>
      </c>
      <c r="D12" s="7">
        <v>22800</v>
      </c>
      <c r="E12" s="8">
        <f t="shared" ca="1" si="0"/>
        <v>59</v>
      </c>
      <c r="F12" s="8" t="s">
        <v>88</v>
      </c>
      <c r="G12" s="6" t="s">
        <v>39</v>
      </c>
      <c r="H12" s="13" t="s">
        <v>89</v>
      </c>
      <c r="I12" s="6" t="s">
        <v>90</v>
      </c>
      <c r="J12" s="10" t="s">
        <v>91</v>
      </c>
      <c r="K12" s="6" t="s">
        <v>92</v>
      </c>
      <c r="L12" s="11">
        <v>43802</v>
      </c>
      <c r="M12" s="12" t="str">
        <f t="shared" si="1"/>
        <v/>
      </c>
      <c r="Q12" s="15"/>
      <c r="Y12" s="15"/>
    </row>
    <row r="13" spans="1:25" ht="18.75" customHeight="1" x14ac:dyDescent="0.15">
      <c r="A13" s="6">
        <v>12</v>
      </c>
      <c r="B13" s="6" t="s">
        <v>93</v>
      </c>
      <c r="C13" s="6" t="s">
        <v>94</v>
      </c>
      <c r="D13" s="7">
        <v>32617</v>
      </c>
      <c r="E13" s="8">
        <f t="shared" ca="1" si="0"/>
        <v>32</v>
      </c>
      <c r="F13" s="8" t="s">
        <v>95</v>
      </c>
      <c r="G13" s="6" t="s">
        <v>96</v>
      </c>
      <c r="H13" s="13" t="s">
        <v>97</v>
      </c>
      <c r="I13" s="6" t="s">
        <v>98</v>
      </c>
      <c r="J13" s="10" t="s">
        <v>99</v>
      </c>
      <c r="K13" s="6" t="s">
        <v>51</v>
      </c>
      <c r="L13" s="11">
        <v>43867</v>
      </c>
      <c r="M13" s="12" t="str">
        <f t="shared" si="1"/>
        <v/>
      </c>
    </row>
    <row r="14" spans="1:25" ht="18.75" customHeight="1" x14ac:dyDescent="0.15">
      <c r="A14" s="6">
        <v>13</v>
      </c>
      <c r="B14" s="6" t="s">
        <v>100</v>
      </c>
      <c r="C14" s="6" t="s">
        <v>101</v>
      </c>
      <c r="D14" s="7">
        <v>33479</v>
      </c>
      <c r="E14" s="8">
        <f t="shared" ca="1" si="0"/>
        <v>30</v>
      </c>
      <c r="F14" s="8" t="s">
        <v>102</v>
      </c>
      <c r="G14" s="6" t="s">
        <v>103</v>
      </c>
      <c r="H14" s="13" t="s">
        <v>104</v>
      </c>
      <c r="I14" s="6" t="s">
        <v>105</v>
      </c>
      <c r="J14" s="10" t="s">
        <v>106</v>
      </c>
      <c r="K14" s="6" t="s">
        <v>107</v>
      </c>
      <c r="L14" s="11">
        <v>43913</v>
      </c>
      <c r="M14" s="12" t="str">
        <f t="shared" si="1"/>
        <v/>
      </c>
    </row>
    <row r="15" spans="1:25" ht="18.75" customHeight="1" x14ac:dyDescent="0.15">
      <c r="A15" s="6">
        <v>14</v>
      </c>
      <c r="B15" s="6" t="s">
        <v>108</v>
      </c>
      <c r="C15" s="6" t="s">
        <v>109</v>
      </c>
      <c r="D15" s="7">
        <v>22737</v>
      </c>
      <c r="E15" s="8">
        <f t="shared" ca="1" si="0"/>
        <v>59</v>
      </c>
      <c r="F15" s="8" t="s">
        <v>110</v>
      </c>
      <c r="G15" s="6" t="s">
        <v>20</v>
      </c>
      <c r="H15" s="13" t="s">
        <v>111</v>
      </c>
      <c r="I15" s="6" t="s">
        <v>112</v>
      </c>
      <c r="J15" s="10" t="s">
        <v>113</v>
      </c>
      <c r="K15" s="6" t="s">
        <v>28</v>
      </c>
      <c r="L15" s="11">
        <v>43958</v>
      </c>
      <c r="M15" s="12">
        <f t="shared" si="1"/>
        <v>14</v>
      </c>
    </row>
    <row r="16" spans="1:25" ht="18.75" customHeight="1" x14ac:dyDescent="0.15">
      <c r="A16" s="6">
        <v>15</v>
      </c>
      <c r="B16" s="6" t="s">
        <v>114</v>
      </c>
      <c r="C16" s="6" t="s">
        <v>115</v>
      </c>
      <c r="D16" s="7">
        <v>34979</v>
      </c>
      <c r="E16" s="8">
        <f t="shared" ca="1" si="0"/>
        <v>26</v>
      </c>
      <c r="F16" s="8" t="s">
        <v>95</v>
      </c>
      <c r="G16" s="6" t="s">
        <v>96</v>
      </c>
      <c r="H16" s="13" t="s">
        <v>116</v>
      </c>
      <c r="I16" s="6" t="s">
        <v>98</v>
      </c>
      <c r="J16" s="10" t="s">
        <v>117</v>
      </c>
      <c r="K16" s="6" t="s">
        <v>92</v>
      </c>
      <c r="L16" s="11">
        <v>44013</v>
      </c>
      <c r="M16" s="12" t="str">
        <f t="shared" si="1"/>
        <v/>
      </c>
    </row>
    <row r="17" spans="1:13" ht="18.75" customHeight="1" x14ac:dyDescent="0.15">
      <c r="A17" s="6">
        <v>16</v>
      </c>
      <c r="B17" s="6" t="s">
        <v>118</v>
      </c>
      <c r="C17" s="6" t="s">
        <v>119</v>
      </c>
      <c r="D17" s="7">
        <v>28989</v>
      </c>
      <c r="E17" s="8">
        <f t="shared" ca="1" si="0"/>
        <v>42</v>
      </c>
      <c r="F17" s="8" t="s">
        <v>120</v>
      </c>
      <c r="G17" s="6" t="s">
        <v>121</v>
      </c>
      <c r="H17" s="13" t="s">
        <v>122</v>
      </c>
      <c r="I17" s="6" t="s">
        <v>123</v>
      </c>
      <c r="J17" s="10" t="s">
        <v>124</v>
      </c>
      <c r="K17" s="6" t="s">
        <v>125</v>
      </c>
      <c r="L17" s="11">
        <v>44184</v>
      </c>
      <c r="M17" s="12" t="str">
        <f t="shared" si="1"/>
        <v/>
      </c>
    </row>
    <row r="18" spans="1:13" ht="18.75" customHeight="1" x14ac:dyDescent="0.15">
      <c r="A18" s="6">
        <v>17</v>
      </c>
      <c r="B18" s="6" t="s">
        <v>126</v>
      </c>
      <c r="C18" s="6" t="s">
        <v>127</v>
      </c>
      <c r="D18" s="7">
        <v>31640</v>
      </c>
      <c r="E18" s="8">
        <f t="shared" ca="1" si="0"/>
        <v>35</v>
      </c>
      <c r="F18" s="8" t="s">
        <v>128</v>
      </c>
      <c r="G18" s="6" t="s">
        <v>39</v>
      </c>
      <c r="H18" s="13" t="s">
        <v>129</v>
      </c>
      <c r="I18" s="6" t="s">
        <v>130</v>
      </c>
      <c r="J18" s="10" t="s">
        <v>131</v>
      </c>
      <c r="K18" s="6" t="s">
        <v>132</v>
      </c>
      <c r="L18" s="11">
        <v>44206</v>
      </c>
      <c r="M18" s="12" t="str">
        <f t="shared" si="1"/>
        <v/>
      </c>
    </row>
    <row r="19" spans="1:13" ht="18.75" customHeight="1" x14ac:dyDescent="0.15">
      <c r="A19" s="6">
        <v>18</v>
      </c>
      <c r="B19" s="6" t="s">
        <v>133</v>
      </c>
      <c r="C19" s="6" t="s">
        <v>134</v>
      </c>
      <c r="D19" s="7">
        <v>27232</v>
      </c>
      <c r="E19" s="8">
        <f t="shared" ca="1" si="0"/>
        <v>47</v>
      </c>
      <c r="F19" s="8" t="s">
        <v>135</v>
      </c>
      <c r="G19" s="6" t="s">
        <v>136</v>
      </c>
      <c r="H19" s="6" t="s">
        <v>137</v>
      </c>
      <c r="I19" s="6" t="s">
        <v>138</v>
      </c>
      <c r="J19" s="10" t="s">
        <v>139</v>
      </c>
      <c r="K19" s="6" t="s">
        <v>51</v>
      </c>
      <c r="L19" s="11">
        <v>44230</v>
      </c>
      <c r="M19" s="12" t="str">
        <f t="shared" si="1"/>
        <v/>
      </c>
    </row>
    <row r="20" spans="1:13" ht="18.75" customHeight="1" x14ac:dyDescent="0.15">
      <c r="A20" s="6">
        <v>19</v>
      </c>
      <c r="B20" s="6" t="s">
        <v>140</v>
      </c>
      <c r="C20" s="6" t="s">
        <v>87</v>
      </c>
      <c r="D20" s="7">
        <v>20601</v>
      </c>
      <c r="E20" s="8">
        <f t="shared" ca="1" si="0"/>
        <v>65</v>
      </c>
      <c r="F20" s="8" t="s">
        <v>141</v>
      </c>
      <c r="G20" s="6" t="s">
        <v>142</v>
      </c>
      <c r="H20" s="6" t="s">
        <v>143</v>
      </c>
      <c r="I20" s="6" t="s">
        <v>77</v>
      </c>
      <c r="J20" s="10" t="s">
        <v>144</v>
      </c>
      <c r="K20" s="6" t="s">
        <v>107</v>
      </c>
      <c r="L20" s="11">
        <v>44312</v>
      </c>
      <c r="M20" s="12" t="str">
        <f t="shared" si="1"/>
        <v/>
      </c>
    </row>
    <row r="21" spans="1:13" ht="18.75" customHeight="1" x14ac:dyDescent="0.15">
      <c r="A21" s="6">
        <v>20</v>
      </c>
      <c r="B21" s="6" t="s">
        <v>145</v>
      </c>
      <c r="C21" s="6" t="s">
        <v>146</v>
      </c>
      <c r="D21" s="7">
        <v>32961</v>
      </c>
      <c r="E21" s="8">
        <f t="shared" ca="1" si="0"/>
        <v>31</v>
      </c>
      <c r="F21" s="8" t="s">
        <v>147</v>
      </c>
      <c r="G21" s="6" t="s">
        <v>24</v>
      </c>
      <c r="H21" s="6" t="s">
        <v>148</v>
      </c>
      <c r="I21" s="6" t="s">
        <v>149</v>
      </c>
      <c r="J21" s="10" t="s">
        <v>150</v>
      </c>
      <c r="K21" s="6" t="s">
        <v>28</v>
      </c>
      <c r="L21" s="11">
        <v>44355</v>
      </c>
      <c r="M21" s="12" t="str">
        <f t="shared" si="1"/>
        <v/>
      </c>
    </row>
    <row r="22" spans="1:13" ht="18.75" customHeight="1" x14ac:dyDescent="0.15">
      <c r="A22" s="6">
        <v>21</v>
      </c>
      <c r="B22" s="6" t="s">
        <v>151</v>
      </c>
      <c r="C22" s="6" t="s">
        <v>152</v>
      </c>
      <c r="D22" s="7">
        <v>31008</v>
      </c>
      <c r="E22" s="8">
        <f t="shared" ca="1" si="0"/>
        <v>37</v>
      </c>
      <c r="F22" s="8" t="s">
        <v>153</v>
      </c>
      <c r="G22" s="6" t="s">
        <v>20</v>
      </c>
      <c r="H22" s="6" t="s">
        <v>154</v>
      </c>
      <c r="I22" s="6" t="s">
        <v>155</v>
      </c>
      <c r="J22" s="10" t="s">
        <v>156</v>
      </c>
      <c r="K22" s="6" t="s">
        <v>132</v>
      </c>
      <c r="L22" s="16">
        <v>44422</v>
      </c>
      <c r="M22" s="12">
        <f t="shared" si="1"/>
        <v>21</v>
      </c>
    </row>
    <row r="23" spans="1:13" ht="18.75" customHeight="1" x14ac:dyDescent="0.15">
      <c r="M23" s="12"/>
    </row>
  </sheetData>
  <phoneticPr fontId="1"/>
  <conditionalFormatting sqref="N5:Y9">
    <cfRule type="containsErrors" dxfId="3" priority="1">
      <formula>ISERROR(N5)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3"/>
  <sheetViews>
    <sheetView topLeftCell="L1" workbookViewId="0">
      <selection activeCell="N5" sqref="N5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hidden="1" customWidth="1"/>
    <col min="5" max="5" width="6.375" hidden="1" customWidth="1"/>
    <col min="6" max="6" width="9.375" hidden="1" customWidth="1"/>
    <col min="7" max="7" width="9.375" customWidth="1"/>
    <col min="8" max="8" width="25.5" customWidth="1"/>
    <col min="9" max="9" width="14" hidden="1" customWidth="1"/>
    <col min="10" max="10" width="13.125" hidden="1" customWidth="1"/>
    <col min="11" max="11" width="11" hidden="1" customWidth="1"/>
    <col min="12" max="12" width="12.125" style="12" customWidth="1"/>
    <col min="13" max="13" width="5.5" customWidth="1"/>
    <col min="14" max="14" width="8.75" customWidth="1"/>
    <col min="15" max="15" width="9.375" customWidth="1"/>
    <col min="16" max="16" width="10.75" customWidth="1"/>
    <col min="17" max="17" width="11.125" customWidth="1"/>
    <col min="18" max="18" width="5.125" customWidth="1"/>
    <col min="19" max="19" width="9.375" customWidth="1"/>
    <col min="20" max="20" width="9.25" customWidth="1"/>
    <col min="21" max="21" width="21.125" customWidth="1"/>
    <col min="22" max="22" width="13.875" customWidth="1"/>
    <col min="23" max="23" width="12" customWidth="1"/>
    <col min="24" max="24" width="12.125" customWidth="1"/>
    <col min="25" max="25" width="12.25" customWidth="1"/>
  </cols>
  <sheetData>
    <row r="1" spans="1:25" ht="18.75" customHeight="1" x14ac:dyDescent="0.15">
      <c r="A1" s="1" t="s">
        <v>157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5" t="s">
        <v>11</v>
      </c>
      <c r="N1" s="25" t="s">
        <v>6</v>
      </c>
      <c r="O1" s="25"/>
    </row>
    <row r="2" spans="1:25" ht="18.75" customHeight="1" x14ac:dyDescent="0.15">
      <c r="A2" s="6">
        <v>1</v>
      </c>
      <c r="B2" s="6" t="s">
        <v>12</v>
      </c>
      <c r="C2" s="6" t="s">
        <v>13</v>
      </c>
      <c r="D2" s="7">
        <v>24833</v>
      </c>
      <c r="E2" s="8">
        <f t="shared" ref="E2:E22" ca="1" si="0">DATEDIF(D2,TODAY(),"Y")</f>
        <v>53</v>
      </c>
      <c r="F2" s="8" t="s">
        <v>14</v>
      </c>
      <c r="G2" s="6" t="s">
        <v>15</v>
      </c>
      <c r="H2" s="9" t="s">
        <v>158</v>
      </c>
      <c r="I2" s="6" t="s">
        <v>159</v>
      </c>
      <c r="J2" s="10" t="s">
        <v>160</v>
      </c>
      <c r="K2" s="6" t="s">
        <v>161</v>
      </c>
      <c r="L2" s="11">
        <v>42786</v>
      </c>
      <c r="M2" s="12" t="str">
        <f>IF((G2=$N$2)+(G2=$O$2),A2,"")</f>
        <v/>
      </c>
      <c r="N2" s="6" t="s">
        <v>20</v>
      </c>
      <c r="O2" s="6" t="s">
        <v>69</v>
      </c>
    </row>
    <row r="3" spans="1:25" ht="18.75" customHeight="1" x14ac:dyDescent="0.15">
      <c r="A3" s="6">
        <v>2</v>
      </c>
      <c r="B3" s="6" t="s">
        <v>21</v>
      </c>
      <c r="C3" s="6" t="s">
        <v>22</v>
      </c>
      <c r="D3" s="7">
        <v>25752</v>
      </c>
      <c r="E3" s="8">
        <f t="shared" ca="1" si="0"/>
        <v>51</v>
      </c>
      <c r="F3" s="8" t="s">
        <v>23</v>
      </c>
      <c r="G3" s="6" t="s">
        <v>24</v>
      </c>
      <c r="H3" s="13" t="s">
        <v>162</v>
      </c>
      <c r="I3" s="6" t="s">
        <v>26</v>
      </c>
      <c r="J3" s="10" t="s">
        <v>163</v>
      </c>
      <c r="K3" s="6" t="s">
        <v>28</v>
      </c>
      <c r="L3" s="11">
        <v>42959</v>
      </c>
      <c r="M3" s="12" t="str">
        <f t="shared" ref="M3:M22" si="1">IF((G3=$N$2)+(G3=$O$2),A3,"")</f>
        <v/>
      </c>
      <c r="N3" s="14"/>
    </row>
    <row r="4" spans="1:25" ht="18.75" customHeight="1" x14ac:dyDescent="0.15">
      <c r="A4" s="6">
        <v>3</v>
      </c>
      <c r="B4" s="6" t="s">
        <v>29</v>
      </c>
      <c r="C4" s="9" t="s">
        <v>30</v>
      </c>
      <c r="D4" s="7">
        <v>28115</v>
      </c>
      <c r="E4" s="8">
        <f t="shared" ca="1" si="0"/>
        <v>45</v>
      </c>
      <c r="F4" s="8" t="s">
        <v>31</v>
      </c>
      <c r="G4" s="6" t="s">
        <v>20</v>
      </c>
      <c r="H4" s="13" t="s">
        <v>164</v>
      </c>
      <c r="I4" s="6" t="s">
        <v>33</v>
      </c>
      <c r="J4" s="10" t="s">
        <v>165</v>
      </c>
      <c r="K4" s="6" t="s">
        <v>35</v>
      </c>
      <c r="L4" s="11">
        <v>43197</v>
      </c>
      <c r="M4" s="12">
        <f t="shared" si="1"/>
        <v>3</v>
      </c>
      <c r="N4" s="1" t="s">
        <v>166</v>
      </c>
      <c r="O4" s="1" t="s">
        <v>1</v>
      </c>
      <c r="P4" s="2" t="s">
        <v>2</v>
      </c>
      <c r="Q4" s="2" t="s">
        <v>3</v>
      </c>
      <c r="R4" s="2" t="s">
        <v>4</v>
      </c>
      <c r="S4" s="2" t="s">
        <v>5</v>
      </c>
      <c r="T4" s="2" t="s">
        <v>6</v>
      </c>
      <c r="U4" s="2" t="s">
        <v>7</v>
      </c>
      <c r="V4" s="2" t="s">
        <v>8</v>
      </c>
      <c r="W4" s="2" t="s">
        <v>9</v>
      </c>
      <c r="X4" s="2" t="s">
        <v>10</v>
      </c>
      <c r="Y4" s="5" t="s">
        <v>11</v>
      </c>
    </row>
    <row r="5" spans="1:25" ht="18.75" customHeight="1" x14ac:dyDescent="0.15">
      <c r="A5" s="6">
        <v>4</v>
      </c>
      <c r="B5" s="6" t="s">
        <v>36</v>
      </c>
      <c r="C5" s="6" t="s">
        <v>37</v>
      </c>
      <c r="D5" s="7">
        <v>34571</v>
      </c>
      <c r="E5" s="8">
        <f t="shared" ca="1" si="0"/>
        <v>27</v>
      </c>
      <c r="F5" s="8" t="s">
        <v>38</v>
      </c>
      <c r="G5" s="6" t="s">
        <v>39</v>
      </c>
      <c r="H5" s="13" t="s">
        <v>40</v>
      </c>
      <c r="I5" s="6" t="s">
        <v>41</v>
      </c>
      <c r="J5" s="10" t="s">
        <v>167</v>
      </c>
      <c r="K5" s="6" t="s">
        <v>43</v>
      </c>
      <c r="L5" s="11">
        <v>43281</v>
      </c>
      <c r="M5" s="12" t="str">
        <f t="shared" si="1"/>
        <v/>
      </c>
      <c r="N5">
        <f>VLOOKUP(SMALL($M$2:$M$22,ROW(A1)),$A$2:$L$22,COLUMN(A1),0)</f>
        <v>3</v>
      </c>
      <c r="O5" t="str">
        <f t="shared" ref="O5:Y12" si="2">VLOOKUP(SMALL($M$2:$M$22,ROW(B1)),$A$2:$L$22,COLUMN(B1),0)</f>
        <v>MW003</v>
      </c>
      <c r="P5" t="str">
        <f t="shared" si="2"/>
        <v>北山幸恵</v>
      </c>
      <c r="Q5" s="15">
        <f t="shared" si="2"/>
        <v>28115</v>
      </c>
      <c r="R5">
        <f t="shared" ca="1" si="2"/>
        <v>45</v>
      </c>
      <c r="S5" t="str">
        <f t="shared" si="2"/>
        <v>110-0005</v>
      </c>
      <c r="T5" t="str">
        <f t="shared" si="2"/>
        <v>東京都</v>
      </c>
      <c r="U5" t="str">
        <f t="shared" si="2"/>
        <v>台東区上野桜＊＊＊</v>
      </c>
      <c r="V5" t="str">
        <f t="shared" si="2"/>
        <v>090-****-0025</v>
      </c>
      <c r="W5" t="str">
        <f t="shared" si="2"/>
        <v>1020-12-003</v>
      </c>
      <c r="X5" t="str">
        <f t="shared" si="2"/>
        <v>ブロンズ</v>
      </c>
      <c r="Y5" s="15">
        <f t="shared" si="2"/>
        <v>43197</v>
      </c>
    </row>
    <row r="6" spans="1:25" ht="18.75" customHeight="1" x14ac:dyDescent="0.15">
      <c r="A6" s="6">
        <v>5</v>
      </c>
      <c r="B6" s="6" t="s">
        <v>44</v>
      </c>
      <c r="C6" s="6" t="s">
        <v>45</v>
      </c>
      <c r="D6" s="7">
        <v>28263</v>
      </c>
      <c r="E6" s="8">
        <f t="shared" ca="1" si="0"/>
        <v>44</v>
      </c>
      <c r="F6" s="8" t="s">
        <v>46</v>
      </c>
      <c r="G6" s="6" t="s">
        <v>47</v>
      </c>
      <c r="H6" s="13" t="s">
        <v>168</v>
      </c>
      <c r="I6" s="6" t="s">
        <v>49</v>
      </c>
      <c r="J6" s="10" t="s">
        <v>169</v>
      </c>
      <c r="K6" s="6" t="s">
        <v>51</v>
      </c>
      <c r="L6" s="11">
        <v>43413</v>
      </c>
      <c r="M6" s="12" t="str">
        <f t="shared" si="1"/>
        <v/>
      </c>
      <c r="N6">
        <f t="shared" ref="N6:N12" si="3">VLOOKUP(SMALL($M$2:$M$22,ROW(A2)),$A$2:$L$22,COLUMN(A2),0)</f>
        <v>7</v>
      </c>
      <c r="O6" t="str">
        <f t="shared" si="2"/>
        <v>MW007</v>
      </c>
      <c r="P6" t="str">
        <f t="shared" si="2"/>
        <v>久米佑一朗</v>
      </c>
      <c r="Q6" s="15">
        <f t="shared" si="2"/>
        <v>20901</v>
      </c>
      <c r="R6">
        <f t="shared" ca="1" si="2"/>
        <v>64</v>
      </c>
      <c r="S6" t="str">
        <f t="shared" si="2"/>
        <v>104-0044</v>
      </c>
      <c r="T6" t="str">
        <f t="shared" si="2"/>
        <v>東京都</v>
      </c>
      <c r="U6" t="str">
        <f t="shared" si="2"/>
        <v>中央区明石町＊＊＊</v>
      </c>
      <c r="V6" t="str">
        <f t="shared" si="2"/>
        <v>070-****-0201</v>
      </c>
      <c r="W6" t="str">
        <f t="shared" si="2"/>
        <v>1070-17-008</v>
      </c>
      <c r="X6" t="str">
        <f t="shared" si="2"/>
        <v>プレミアム</v>
      </c>
      <c r="Y6" s="15">
        <f t="shared" si="2"/>
        <v>43580</v>
      </c>
    </row>
    <row r="7" spans="1:25" ht="18.75" customHeight="1" x14ac:dyDescent="0.15">
      <c r="A7" s="6">
        <v>6</v>
      </c>
      <c r="B7" s="6" t="s">
        <v>52</v>
      </c>
      <c r="C7" s="6" t="s">
        <v>53</v>
      </c>
      <c r="D7" s="7">
        <v>29899</v>
      </c>
      <c r="E7" s="8">
        <f t="shared" ca="1" si="0"/>
        <v>40</v>
      </c>
      <c r="F7" s="8" t="s">
        <v>54</v>
      </c>
      <c r="G7" s="6" t="s">
        <v>55</v>
      </c>
      <c r="H7" s="13" t="s">
        <v>170</v>
      </c>
      <c r="I7" s="6" t="s">
        <v>57</v>
      </c>
      <c r="J7" s="10" t="s">
        <v>171</v>
      </c>
      <c r="K7" s="6" t="s">
        <v>59</v>
      </c>
      <c r="L7" s="11">
        <v>43493</v>
      </c>
      <c r="M7" s="12" t="str">
        <f t="shared" si="1"/>
        <v/>
      </c>
      <c r="N7">
        <f t="shared" si="3"/>
        <v>8</v>
      </c>
      <c r="O7" t="str">
        <f t="shared" si="2"/>
        <v>MW008</v>
      </c>
      <c r="P7" t="str">
        <f t="shared" si="2"/>
        <v>相澤優斗</v>
      </c>
      <c r="Q7" s="15">
        <f t="shared" si="2"/>
        <v>26146</v>
      </c>
      <c r="R7">
        <f t="shared" ca="1" si="2"/>
        <v>50</v>
      </c>
      <c r="S7" t="str">
        <f t="shared" si="2"/>
        <v>215-0023</v>
      </c>
      <c r="T7" t="str">
        <f t="shared" si="2"/>
        <v>神奈川県</v>
      </c>
      <c r="U7" t="str">
        <f t="shared" si="2"/>
        <v>川崎市麻生区片平＊＊＊</v>
      </c>
      <c r="V7" t="str">
        <f t="shared" si="2"/>
        <v>080-****-0003</v>
      </c>
      <c r="W7" t="str">
        <f t="shared" si="2"/>
        <v>1030-13-004</v>
      </c>
      <c r="X7" t="str">
        <f t="shared" si="2"/>
        <v>ブロンズ</v>
      </c>
      <c r="Y7" s="15">
        <f t="shared" si="2"/>
        <v>43590</v>
      </c>
    </row>
    <row r="8" spans="1:25" ht="18.75" customHeight="1" x14ac:dyDescent="0.15">
      <c r="A8" s="6">
        <v>7</v>
      </c>
      <c r="B8" s="6" t="s">
        <v>60</v>
      </c>
      <c r="C8" s="6" t="s">
        <v>61</v>
      </c>
      <c r="D8" s="7">
        <v>20901</v>
      </c>
      <c r="E8" s="8">
        <f t="shared" ca="1" si="0"/>
        <v>64</v>
      </c>
      <c r="F8" s="8" t="s">
        <v>62</v>
      </c>
      <c r="G8" s="6" t="s">
        <v>20</v>
      </c>
      <c r="H8" s="13" t="s">
        <v>172</v>
      </c>
      <c r="I8" s="6" t="s">
        <v>173</v>
      </c>
      <c r="J8" s="10" t="s">
        <v>174</v>
      </c>
      <c r="K8" s="6" t="s">
        <v>28</v>
      </c>
      <c r="L8" s="11">
        <v>43580</v>
      </c>
      <c r="M8" s="12">
        <f t="shared" si="1"/>
        <v>7</v>
      </c>
      <c r="N8">
        <f t="shared" si="3"/>
        <v>14</v>
      </c>
      <c r="O8" t="str">
        <f t="shared" si="2"/>
        <v>MW014</v>
      </c>
      <c r="P8" t="str">
        <f t="shared" si="2"/>
        <v>長谷川由美子</v>
      </c>
      <c r="Q8" s="15">
        <f t="shared" si="2"/>
        <v>22737</v>
      </c>
      <c r="R8">
        <f t="shared" ca="1" si="2"/>
        <v>59</v>
      </c>
      <c r="S8" t="str">
        <f t="shared" si="2"/>
        <v>123-0842</v>
      </c>
      <c r="T8" t="str">
        <f t="shared" si="2"/>
        <v>東京都</v>
      </c>
      <c r="U8" t="str">
        <f t="shared" si="2"/>
        <v>足立区栗原＊＊＊</v>
      </c>
      <c r="V8" t="str">
        <f t="shared" si="2"/>
        <v>080-****-0002</v>
      </c>
      <c r="W8" t="str">
        <f t="shared" si="2"/>
        <v>1130-23-014</v>
      </c>
      <c r="X8" t="str">
        <f t="shared" si="2"/>
        <v>プレミアム</v>
      </c>
      <c r="Y8" s="15">
        <f t="shared" si="2"/>
        <v>43958</v>
      </c>
    </row>
    <row r="9" spans="1:25" ht="18.75" customHeight="1" x14ac:dyDescent="0.15">
      <c r="A9" s="6">
        <v>8</v>
      </c>
      <c r="B9" s="6" t="s">
        <v>66</v>
      </c>
      <c r="C9" s="6" t="s">
        <v>67</v>
      </c>
      <c r="D9" s="7">
        <v>26146</v>
      </c>
      <c r="E9" s="8">
        <f t="shared" ca="1" si="0"/>
        <v>50</v>
      </c>
      <c r="F9" s="8" t="s">
        <v>68</v>
      </c>
      <c r="G9" s="6" t="s">
        <v>69</v>
      </c>
      <c r="H9" s="13" t="s">
        <v>175</v>
      </c>
      <c r="I9" s="6" t="s">
        <v>71</v>
      </c>
      <c r="J9" s="10" t="s">
        <v>72</v>
      </c>
      <c r="K9" s="6" t="s">
        <v>35</v>
      </c>
      <c r="L9" s="11">
        <v>43590</v>
      </c>
      <c r="M9" s="12">
        <f t="shared" si="1"/>
        <v>8</v>
      </c>
      <c r="N9">
        <f t="shared" si="3"/>
        <v>21</v>
      </c>
      <c r="O9" t="str">
        <f t="shared" si="2"/>
        <v>MW022</v>
      </c>
      <c r="P9" t="str">
        <f t="shared" si="2"/>
        <v>東野正昭</v>
      </c>
      <c r="Q9" s="15">
        <f t="shared" si="2"/>
        <v>31008</v>
      </c>
      <c r="R9">
        <f t="shared" ca="1" si="2"/>
        <v>37</v>
      </c>
      <c r="S9" t="str">
        <f t="shared" si="2"/>
        <v>182-0016</v>
      </c>
      <c r="T9" t="str">
        <f t="shared" si="2"/>
        <v>東京都</v>
      </c>
      <c r="U9" t="str">
        <f t="shared" si="2"/>
        <v>調布市佐須町＊＊＊</v>
      </c>
      <c r="V9" t="str">
        <f t="shared" si="2"/>
        <v>090-****-0104</v>
      </c>
      <c r="W9" t="str">
        <f t="shared" si="2"/>
        <v>1210-31-022</v>
      </c>
      <c r="X9" t="str">
        <f t="shared" si="2"/>
        <v>レギュラー</v>
      </c>
      <c r="Y9" s="15">
        <f t="shared" si="2"/>
        <v>44422</v>
      </c>
    </row>
    <row r="10" spans="1:25" ht="18.75" customHeight="1" x14ac:dyDescent="0.15">
      <c r="A10" s="6">
        <v>9</v>
      </c>
      <c r="B10" s="6" t="s">
        <v>73</v>
      </c>
      <c r="C10" s="6" t="s">
        <v>74</v>
      </c>
      <c r="D10" s="7">
        <v>22037</v>
      </c>
      <c r="E10" s="8">
        <f t="shared" ca="1" si="0"/>
        <v>61</v>
      </c>
      <c r="F10" s="8" t="s">
        <v>75</v>
      </c>
      <c r="G10" s="6" t="s">
        <v>15</v>
      </c>
      <c r="H10" s="13" t="s">
        <v>76</v>
      </c>
      <c r="I10" s="6" t="s">
        <v>77</v>
      </c>
      <c r="J10" s="10" t="s">
        <v>176</v>
      </c>
      <c r="K10" s="6" t="s">
        <v>43</v>
      </c>
      <c r="L10" s="11">
        <v>43662</v>
      </c>
      <c r="M10" s="12" t="str">
        <f t="shared" si="1"/>
        <v/>
      </c>
      <c r="N10" t="e">
        <f t="shared" si="3"/>
        <v>#NUM!</v>
      </c>
      <c r="O10" t="e">
        <f t="shared" si="2"/>
        <v>#NUM!</v>
      </c>
      <c r="P10" t="e">
        <f t="shared" si="2"/>
        <v>#NUM!</v>
      </c>
      <c r="Q10" s="15" t="e">
        <f t="shared" si="2"/>
        <v>#NUM!</v>
      </c>
      <c r="R10" t="e">
        <f t="shared" si="2"/>
        <v>#NUM!</v>
      </c>
      <c r="S10" t="e">
        <f t="shared" si="2"/>
        <v>#NUM!</v>
      </c>
      <c r="T10" t="e">
        <f t="shared" si="2"/>
        <v>#NUM!</v>
      </c>
      <c r="U10" t="e">
        <f t="shared" si="2"/>
        <v>#NUM!</v>
      </c>
      <c r="V10" t="e">
        <f t="shared" si="2"/>
        <v>#NUM!</v>
      </c>
      <c r="W10" t="e">
        <f t="shared" si="2"/>
        <v>#NUM!</v>
      </c>
      <c r="X10" t="e">
        <f t="shared" si="2"/>
        <v>#NUM!</v>
      </c>
      <c r="Y10" s="15" t="e">
        <f t="shared" si="2"/>
        <v>#NUM!</v>
      </c>
    </row>
    <row r="11" spans="1:25" ht="18.75" customHeight="1" x14ac:dyDescent="0.15">
      <c r="A11" s="6">
        <v>10</v>
      </c>
      <c r="B11" s="6" t="s">
        <v>79</v>
      </c>
      <c r="C11" s="6" t="s">
        <v>80</v>
      </c>
      <c r="D11" s="7">
        <v>31568</v>
      </c>
      <c r="E11" s="8">
        <f t="shared" ca="1" si="0"/>
        <v>35</v>
      </c>
      <c r="F11" s="8" t="s">
        <v>81</v>
      </c>
      <c r="G11" s="6" t="s">
        <v>39</v>
      </c>
      <c r="H11" s="13" t="s">
        <v>82</v>
      </c>
      <c r="I11" s="6" t="s">
        <v>83</v>
      </c>
      <c r="J11" s="10" t="s">
        <v>84</v>
      </c>
      <c r="K11" s="6" t="s">
        <v>85</v>
      </c>
      <c r="L11" s="11">
        <v>43752</v>
      </c>
      <c r="M11" s="12" t="str">
        <f t="shared" si="1"/>
        <v/>
      </c>
      <c r="N11" t="e">
        <f t="shared" si="3"/>
        <v>#NUM!</v>
      </c>
      <c r="O11" t="e">
        <f t="shared" si="2"/>
        <v>#NUM!</v>
      </c>
      <c r="P11" t="e">
        <f t="shared" si="2"/>
        <v>#NUM!</v>
      </c>
      <c r="Q11" s="15" t="e">
        <f t="shared" si="2"/>
        <v>#NUM!</v>
      </c>
      <c r="R11" t="e">
        <f t="shared" si="2"/>
        <v>#NUM!</v>
      </c>
      <c r="S11" t="e">
        <f t="shared" si="2"/>
        <v>#NUM!</v>
      </c>
      <c r="T11" t="e">
        <f t="shared" si="2"/>
        <v>#NUM!</v>
      </c>
      <c r="U11" t="e">
        <f t="shared" si="2"/>
        <v>#NUM!</v>
      </c>
      <c r="V11" t="e">
        <f t="shared" si="2"/>
        <v>#NUM!</v>
      </c>
      <c r="W11" t="e">
        <f t="shared" si="2"/>
        <v>#NUM!</v>
      </c>
      <c r="X11" t="e">
        <f t="shared" si="2"/>
        <v>#NUM!</v>
      </c>
      <c r="Y11" s="15" t="e">
        <f t="shared" si="2"/>
        <v>#NUM!</v>
      </c>
    </row>
    <row r="12" spans="1:25" ht="18.75" customHeight="1" x14ac:dyDescent="0.15">
      <c r="A12" s="6">
        <v>11</v>
      </c>
      <c r="B12" s="6" t="s">
        <v>86</v>
      </c>
      <c r="C12" s="6" t="s">
        <v>87</v>
      </c>
      <c r="D12" s="7">
        <v>22800</v>
      </c>
      <c r="E12" s="8">
        <f t="shared" ca="1" si="0"/>
        <v>59</v>
      </c>
      <c r="F12" s="8" t="s">
        <v>88</v>
      </c>
      <c r="G12" s="6" t="s">
        <v>39</v>
      </c>
      <c r="H12" s="13" t="s">
        <v>89</v>
      </c>
      <c r="I12" s="6" t="s">
        <v>90</v>
      </c>
      <c r="J12" s="10" t="s">
        <v>177</v>
      </c>
      <c r="K12" s="6" t="s">
        <v>92</v>
      </c>
      <c r="L12" s="11">
        <v>43802</v>
      </c>
      <c r="M12" s="12" t="str">
        <f t="shared" si="1"/>
        <v/>
      </c>
      <c r="N12" t="e">
        <f t="shared" si="3"/>
        <v>#NUM!</v>
      </c>
      <c r="O12" t="e">
        <f t="shared" si="2"/>
        <v>#NUM!</v>
      </c>
      <c r="P12" t="e">
        <f t="shared" si="2"/>
        <v>#NUM!</v>
      </c>
      <c r="Q12" s="15" t="e">
        <f t="shared" si="2"/>
        <v>#NUM!</v>
      </c>
      <c r="R12" t="e">
        <f t="shared" si="2"/>
        <v>#NUM!</v>
      </c>
      <c r="S12" t="e">
        <f t="shared" si="2"/>
        <v>#NUM!</v>
      </c>
      <c r="T12" t="e">
        <f t="shared" si="2"/>
        <v>#NUM!</v>
      </c>
      <c r="U12" t="e">
        <f t="shared" si="2"/>
        <v>#NUM!</v>
      </c>
      <c r="V12" t="e">
        <f t="shared" si="2"/>
        <v>#NUM!</v>
      </c>
      <c r="W12" t="e">
        <f t="shared" si="2"/>
        <v>#NUM!</v>
      </c>
      <c r="X12" t="e">
        <f t="shared" si="2"/>
        <v>#NUM!</v>
      </c>
      <c r="Y12" s="15" t="e">
        <f t="shared" si="2"/>
        <v>#NUM!</v>
      </c>
    </row>
    <row r="13" spans="1:25" ht="18.75" customHeight="1" x14ac:dyDescent="0.15">
      <c r="A13" s="6">
        <v>12</v>
      </c>
      <c r="B13" s="6" t="s">
        <v>93</v>
      </c>
      <c r="C13" s="6" t="s">
        <v>94</v>
      </c>
      <c r="D13" s="7">
        <v>32617</v>
      </c>
      <c r="E13" s="8">
        <f t="shared" ca="1" si="0"/>
        <v>32</v>
      </c>
      <c r="F13" s="8" t="s">
        <v>95</v>
      </c>
      <c r="G13" s="6" t="s">
        <v>96</v>
      </c>
      <c r="H13" s="13" t="s">
        <v>97</v>
      </c>
      <c r="I13" s="6" t="s">
        <v>178</v>
      </c>
      <c r="J13" s="10" t="s">
        <v>99</v>
      </c>
      <c r="K13" s="6" t="s">
        <v>51</v>
      </c>
      <c r="L13" s="11">
        <v>43867</v>
      </c>
      <c r="M13" s="12" t="str">
        <f t="shared" si="1"/>
        <v/>
      </c>
      <c r="Q13" s="15"/>
      <c r="Y13" s="15"/>
    </row>
    <row r="14" spans="1:25" ht="18.75" customHeight="1" x14ac:dyDescent="0.15">
      <c r="A14" s="6">
        <v>13</v>
      </c>
      <c r="B14" s="6" t="s">
        <v>100</v>
      </c>
      <c r="C14" s="6" t="s">
        <v>101</v>
      </c>
      <c r="D14" s="7">
        <v>33479</v>
      </c>
      <c r="E14" s="8">
        <f t="shared" ca="1" si="0"/>
        <v>30</v>
      </c>
      <c r="F14" s="8" t="s">
        <v>102</v>
      </c>
      <c r="G14" s="6" t="s">
        <v>103</v>
      </c>
      <c r="H14" s="13" t="s">
        <v>104</v>
      </c>
      <c r="I14" s="6" t="s">
        <v>179</v>
      </c>
      <c r="J14" s="10" t="s">
        <v>180</v>
      </c>
      <c r="K14" s="6" t="s">
        <v>107</v>
      </c>
      <c r="L14" s="11">
        <v>43913</v>
      </c>
      <c r="M14" s="12" t="str">
        <f t="shared" si="1"/>
        <v/>
      </c>
      <c r="Q14" s="15"/>
      <c r="Y14" s="15"/>
    </row>
    <row r="15" spans="1:25" ht="18.75" customHeight="1" x14ac:dyDescent="0.15">
      <c r="A15" s="6">
        <v>14</v>
      </c>
      <c r="B15" s="6" t="s">
        <v>108</v>
      </c>
      <c r="C15" s="6" t="s">
        <v>109</v>
      </c>
      <c r="D15" s="7">
        <v>22737</v>
      </c>
      <c r="E15" s="8">
        <f t="shared" ca="1" si="0"/>
        <v>59</v>
      </c>
      <c r="F15" s="8" t="s">
        <v>110</v>
      </c>
      <c r="G15" s="6" t="s">
        <v>20</v>
      </c>
      <c r="H15" s="13" t="s">
        <v>181</v>
      </c>
      <c r="I15" s="6" t="s">
        <v>182</v>
      </c>
      <c r="J15" s="10" t="s">
        <v>113</v>
      </c>
      <c r="K15" s="6" t="s">
        <v>28</v>
      </c>
      <c r="L15" s="11">
        <v>43958</v>
      </c>
      <c r="M15" s="12">
        <f t="shared" si="1"/>
        <v>14</v>
      </c>
    </row>
    <row r="16" spans="1:25" ht="18.75" customHeight="1" x14ac:dyDescent="0.15">
      <c r="A16" s="6">
        <v>15</v>
      </c>
      <c r="B16" s="6" t="s">
        <v>114</v>
      </c>
      <c r="C16" s="6" t="s">
        <v>115</v>
      </c>
      <c r="D16" s="7">
        <v>34979</v>
      </c>
      <c r="E16" s="8">
        <f t="shared" ca="1" si="0"/>
        <v>26</v>
      </c>
      <c r="F16" s="8" t="s">
        <v>95</v>
      </c>
      <c r="G16" s="6" t="s">
        <v>96</v>
      </c>
      <c r="H16" s="13" t="s">
        <v>97</v>
      </c>
      <c r="I16" s="6" t="s">
        <v>178</v>
      </c>
      <c r="J16" s="10" t="s">
        <v>117</v>
      </c>
      <c r="K16" s="6" t="s">
        <v>92</v>
      </c>
      <c r="L16" s="11">
        <v>44013</v>
      </c>
      <c r="M16" s="12" t="str">
        <f t="shared" si="1"/>
        <v/>
      </c>
    </row>
    <row r="17" spans="1:13" ht="18.75" customHeight="1" x14ac:dyDescent="0.15">
      <c r="A17" s="6">
        <v>16</v>
      </c>
      <c r="B17" s="6" t="s">
        <v>183</v>
      </c>
      <c r="C17" s="6" t="s">
        <v>119</v>
      </c>
      <c r="D17" s="7">
        <v>28989</v>
      </c>
      <c r="E17" s="8">
        <f t="shared" ca="1" si="0"/>
        <v>42</v>
      </c>
      <c r="F17" s="8" t="s">
        <v>184</v>
      </c>
      <c r="G17" s="6" t="s">
        <v>121</v>
      </c>
      <c r="H17" s="13" t="s">
        <v>122</v>
      </c>
      <c r="I17" s="6" t="s">
        <v>123</v>
      </c>
      <c r="J17" s="10" t="s">
        <v>185</v>
      </c>
      <c r="K17" s="6" t="s">
        <v>125</v>
      </c>
      <c r="L17" s="11">
        <v>44184</v>
      </c>
      <c r="M17" s="12" t="str">
        <f t="shared" si="1"/>
        <v/>
      </c>
    </row>
    <row r="18" spans="1:13" ht="18.75" customHeight="1" x14ac:dyDescent="0.15">
      <c r="A18" s="6">
        <v>17</v>
      </c>
      <c r="B18" s="6" t="s">
        <v>126</v>
      </c>
      <c r="C18" s="6" t="s">
        <v>127</v>
      </c>
      <c r="D18" s="7">
        <v>31640</v>
      </c>
      <c r="E18" s="8">
        <f t="shared" ca="1" si="0"/>
        <v>35</v>
      </c>
      <c r="F18" s="8" t="s">
        <v>128</v>
      </c>
      <c r="G18" s="6" t="s">
        <v>39</v>
      </c>
      <c r="H18" s="13" t="s">
        <v>129</v>
      </c>
      <c r="I18" s="6" t="s">
        <v>130</v>
      </c>
      <c r="J18" s="10" t="s">
        <v>186</v>
      </c>
      <c r="K18" s="6" t="s">
        <v>132</v>
      </c>
      <c r="L18" s="11">
        <v>44206</v>
      </c>
      <c r="M18" s="12" t="str">
        <f t="shared" si="1"/>
        <v/>
      </c>
    </row>
    <row r="19" spans="1:13" ht="18.75" customHeight="1" x14ac:dyDescent="0.15">
      <c r="A19" s="6">
        <v>18</v>
      </c>
      <c r="B19" s="6" t="s">
        <v>133</v>
      </c>
      <c r="C19" s="6" t="s">
        <v>134</v>
      </c>
      <c r="D19" s="7">
        <v>27232</v>
      </c>
      <c r="E19" s="8">
        <f t="shared" ca="1" si="0"/>
        <v>47</v>
      </c>
      <c r="F19" s="8" t="s">
        <v>187</v>
      </c>
      <c r="G19" s="6" t="s">
        <v>136</v>
      </c>
      <c r="H19" s="6" t="s">
        <v>188</v>
      </c>
      <c r="I19" s="6" t="s">
        <v>138</v>
      </c>
      <c r="J19" s="10" t="s">
        <v>189</v>
      </c>
      <c r="K19" s="6" t="s">
        <v>51</v>
      </c>
      <c r="L19" s="11">
        <v>44230</v>
      </c>
      <c r="M19" s="12" t="str">
        <f t="shared" si="1"/>
        <v/>
      </c>
    </row>
    <row r="20" spans="1:13" ht="18.75" customHeight="1" x14ac:dyDescent="0.15">
      <c r="A20" s="6">
        <v>19</v>
      </c>
      <c r="B20" s="6" t="s">
        <v>140</v>
      </c>
      <c r="C20" s="6" t="s">
        <v>87</v>
      </c>
      <c r="D20" s="7">
        <v>20601</v>
      </c>
      <c r="E20" s="8">
        <f t="shared" ca="1" si="0"/>
        <v>65</v>
      </c>
      <c r="F20" s="8" t="s">
        <v>190</v>
      </c>
      <c r="G20" s="6" t="s">
        <v>142</v>
      </c>
      <c r="H20" s="6" t="s">
        <v>191</v>
      </c>
      <c r="I20" s="6" t="s">
        <v>77</v>
      </c>
      <c r="J20" s="10" t="s">
        <v>144</v>
      </c>
      <c r="K20" s="6" t="s">
        <v>107</v>
      </c>
      <c r="L20" s="11">
        <v>44312</v>
      </c>
      <c r="M20" s="12" t="str">
        <f t="shared" si="1"/>
        <v/>
      </c>
    </row>
    <row r="21" spans="1:13" ht="18.75" customHeight="1" x14ac:dyDescent="0.15">
      <c r="A21" s="6">
        <v>20</v>
      </c>
      <c r="B21" s="6" t="s">
        <v>145</v>
      </c>
      <c r="C21" s="6" t="s">
        <v>146</v>
      </c>
      <c r="D21" s="7">
        <v>32961</v>
      </c>
      <c r="E21" s="8">
        <f t="shared" ca="1" si="0"/>
        <v>31</v>
      </c>
      <c r="F21" s="8" t="s">
        <v>192</v>
      </c>
      <c r="G21" s="6" t="s">
        <v>24</v>
      </c>
      <c r="H21" s="6" t="s">
        <v>193</v>
      </c>
      <c r="I21" s="6" t="s">
        <v>149</v>
      </c>
      <c r="J21" s="10" t="s">
        <v>150</v>
      </c>
      <c r="K21" s="6" t="s">
        <v>28</v>
      </c>
      <c r="L21" s="11">
        <v>44355</v>
      </c>
      <c r="M21" s="12" t="str">
        <f t="shared" si="1"/>
        <v/>
      </c>
    </row>
    <row r="22" spans="1:13" ht="18.75" customHeight="1" x14ac:dyDescent="0.15">
      <c r="A22" s="6">
        <v>21</v>
      </c>
      <c r="B22" s="6" t="s">
        <v>151</v>
      </c>
      <c r="C22" s="6" t="s">
        <v>152</v>
      </c>
      <c r="D22" s="7">
        <v>31008</v>
      </c>
      <c r="E22" s="8">
        <f t="shared" ca="1" si="0"/>
        <v>37</v>
      </c>
      <c r="F22" s="8" t="s">
        <v>153</v>
      </c>
      <c r="G22" s="6" t="s">
        <v>20</v>
      </c>
      <c r="H22" s="6" t="s">
        <v>194</v>
      </c>
      <c r="I22" s="6" t="s">
        <v>155</v>
      </c>
      <c r="J22" s="10" t="s">
        <v>195</v>
      </c>
      <c r="K22" s="6" t="s">
        <v>132</v>
      </c>
      <c r="L22" s="16">
        <v>44422</v>
      </c>
      <c r="M22" s="12">
        <f t="shared" si="1"/>
        <v>21</v>
      </c>
    </row>
    <row r="23" spans="1:13" ht="18.75" customHeight="1" x14ac:dyDescent="0.15">
      <c r="M23" s="12"/>
    </row>
  </sheetData>
  <mergeCells count="1">
    <mergeCell ref="N1:O1"/>
  </mergeCells>
  <phoneticPr fontId="1"/>
  <conditionalFormatting sqref="N5:Y14">
    <cfRule type="containsErrors" dxfId="2" priority="1">
      <formula>ISERROR(N5)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3"/>
  <sheetViews>
    <sheetView topLeftCell="E1" workbookViewId="0">
      <selection activeCell="N7" sqref="N7"/>
    </sheetView>
  </sheetViews>
  <sheetFormatPr defaultRowHeight="13.5" x14ac:dyDescent="0.15"/>
  <cols>
    <col min="1" max="1" width="4.75" customWidth="1"/>
    <col min="2" max="2" width="8.75" customWidth="1"/>
    <col min="3" max="3" width="12.75" customWidth="1"/>
    <col min="4" max="4" width="11.125" hidden="1" customWidth="1"/>
    <col min="5" max="5" width="6.375" customWidth="1"/>
    <col min="6" max="6" width="9.375" hidden="1" customWidth="1"/>
    <col min="7" max="7" width="9.375" customWidth="1"/>
    <col min="8" max="8" width="25.5" customWidth="1"/>
    <col min="9" max="9" width="14" hidden="1" customWidth="1"/>
    <col min="10" max="10" width="13.125" hidden="1" customWidth="1"/>
    <col min="11" max="11" width="11" hidden="1" customWidth="1"/>
    <col min="12" max="12" width="12.125" style="12" customWidth="1"/>
    <col min="13" max="13" width="5.5" customWidth="1"/>
    <col min="14" max="14" width="8" customWidth="1"/>
    <col min="15" max="15" width="9.375" customWidth="1"/>
    <col min="16" max="16" width="10.75" customWidth="1"/>
    <col min="17" max="17" width="11.125" customWidth="1"/>
    <col min="18" max="18" width="5.125" customWidth="1"/>
    <col min="19" max="19" width="9.375" customWidth="1"/>
    <col min="20" max="20" width="9.25" customWidth="1"/>
    <col min="21" max="21" width="21.125" customWidth="1"/>
    <col min="22" max="22" width="13.875" customWidth="1"/>
    <col min="23" max="23" width="12" customWidth="1"/>
    <col min="24" max="24" width="12.125" customWidth="1"/>
    <col min="25" max="25" width="12.25" customWidth="1"/>
  </cols>
  <sheetData>
    <row r="1" spans="1:25" ht="18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5" t="s">
        <v>11</v>
      </c>
      <c r="N1" s="26" t="s">
        <v>4</v>
      </c>
      <c r="O1" s="27"/>
    </row>
    <row r="2" spans="1:25" ht="18.75" customHeight="1" x14ac:dyDescent="0.15">
      <c r="A2" s="6">
        <v>1</v>
      </c>
      <c r="B2" s="6" t="s">
        <v>12</v>
      </c>
      <c r="C2" s="6" t="s">
        <v>13</v>
      </c>
      <c r="D2" s="7">
        <v>24833</v>
      </c>
      <c r="E2" s="8">
        <f t="shared" ref="E2:E22" ca="1" si="0">DATEDIF(D2,TODAY(),"Y")</f>
        <v>53</v>
      </c>
      <c r="F2" s="8" t="s">
        <v>14</v>
      </c>
      <c r="G2" s="6" t="s">
        <v>15</v>
      </c>
      <c r="H2" s="9" t="s">
        <v>16</v>
      </c>
      <c r="I2" s="6" t="s">
        <v>17</v>
      </c>
      <c r="J2" s="10" t="s">
        <v>196</v>
      </c>
      <c r="K2" s="6" t="s">
        <v>19</v>
      </c>
      <c r="L2" s="11">
        <v>42786</v>
      </c>
      <c r="M2" s="12" t="str">
        <f ca="1">IF((E2&gt;=$N$2)*((G2=$N$4)+(G2=$O$4)),A2,"")</f>
        <v/>
      </c>
      <c r="N2" s="17">
        <v>50</v>
      </c>
      <c r="O2" s="18" t="s">
        <v>197</v>
      </c>
    </row>
    <row r="3" spans="1:25" ht="18.75" customHeight="1" x14ac:dyDescent="0.15">
      <c r="A3" s="6">
        <v>2</v>
      </c>
      <c r="B3" s="6" t="s">
        <v>21</v>
      </c>
      <c r="C3" s="6" t="s">
        <v>22</v>
      </c>
      <c r="D3" s="7">
        <v>25752</v>
      </c>
      <c r="E3" s="8">
        <f t="shared" ca="1" si="0"/>
        <v>51</v>
      </c>
      <c r="F3" s="8" t="s">
        <v>23</v>
      </c>
      <c r="G3" s="6" t="s">
        <v>24</v>
      </c>
      <c r="H3" s="13" t="s">
        <v>25</v>
      </c>
      <c r="I3" s="6" t="s">
        <v>26</v>
      </c>
      <c r="J3" s="10" t="s">
        <v>198</v>
      </c>
      <c r="K3" s="6" t="s">
        <v>28</v>
      </c>
      <c r="L3" s="11">
        <v>42959</v>
      </c>
      <c r="M3" s="12" t="str">
        <f t="shared" ref="M3:M22" ca="1" si="1">IF((E3&gt;=$N$2)*((G3=$N$4)+(G3=$O$4)),A3,"")</f>
        <v/>
      </c>
      <c r="N3" s="25" t="s">
        <v>6</v>
      </c>
      <c r="O3" s="25"/>
    </row>
    <row r="4" spans="1:25" ht="18.75" customHeight="1" x14ac:dyDescent="0.15">
      <c r="A4" s="6">
        <v>3</v>
      </c>
      <c r="B4" s="6" t="s">
        <v>29</v>
      </c>
      <c r="C4" s="9" t="s">
        <v>30</v>
      </c>
      <c r="D4" s="7">
        <v>28115</v>
      </c>
      <c r="E4" s="8">
        <f t="shared" ca="1" si="0"/>
        <v>45</v>
      </c>
      <c r="F4" s="8" t="s">
        <v>31</v>
      </c>
      <c r="G4" s="6" t="s">
        <v>20</v>
      </c>
      <c r="H4" s="13" t="s">
        <v>164</v>
      </c>
      <c r="I4" s="6" t="s">
        <v>33</v>
      </c>
      <c r="J4" s="10" t="s">
        <v>199</v>
      </c>
      <c r="K4" s="6" t="s">
        <v>35</v>
      </c>
      <c r="L4" s="11">
        <v>43197</v>
      </c>
      <c r="M4" s="12" t="str">
        <f t="shared" ca="1" si="1"/>
        <v/>
      </c>
      <c r="N4" s="8" t="s">
        <v>20</v>
      </c>
      <c r="O4" s="8" t="s">
        <v>39</v>
      </c>
    </row>
    <row r="5" spans="1:25" ht="18.75" customHeight="1" x14ac:dyDescent="0.15">
      <c r="A5" s="6">
        <v>4</v>
      </c>
      <c r="B5" s="6" t="s">
        <v>36</v>
      </c>
      <c r="C5" s="6" t="s">
        <v>37</v>
      </c>
      <c r="D5" s="7">
        <v>34571</v>
      </c>
      <c r="E5" s="8">
        <f t="shared" ca="1" si="0"/>
        <v>27</v>
      </c>
      <c r="F5" s="8" t="s">
        <v>38</v>
      </c>
      <c r="G5" s="6" t="s">
        <v>39</v>
      </c>
      <c r="H5" s="13" t="s">
        <v>200</v>
      </c>
      <c r="I5" s="6" t="s">
        <v>41</v>
      </c>
      <c r="J5" s="10" t="s">
        <v>201</v>
      </c>
      <c r="K5" s="6" t="s">
        <v>43</v>
      </c>
      <c r="L5" s="11">
        <v>43281</v>
      </c>
      <c r="M5" s="12" t="str">
        <f t="shared" ca="1" si="1"/>
        <v/>
      </c>
    </row>
    <row r="6" spans="1:25" ht="18.75" customHeight="1" x14ac:dyDescent="0.15">
      <c r="A6" s="6">
        <v>5</v>
      </c>
      <c r="B6" s="6" t="s">
        <v>44</v>
      </c>
      <c r="C6" s="6" t="s">
        <v>45</v>
      </c>
      <c r="D6" s="7">
        <v>28263</v>
      </c>
      <c r="E6" s="8">
        <f t="shared" ca="1" si="0"/>
        <v>44</v>
      </c>
      <c r="F6" s="8" t="s">
        <v>46</v>
      </c>
      <c r="G6" s="6" t="s">
        <v>47</v>
      </c>
      <c r="H6" s="13" t="s">
        <v>202</v>
      </c>
      <c r="I6" s="6" t="s">
        <v>49</v>
      </c>
      <c r="J6" s="10" t="s">
        <v>203</v>
      </c>
      <c r="K6" s="6" t="s">
        <v>51</v>
      </c>
      <c r="L6" s="11">
        <v>43413</v>
      </c>
      <c r="M6" s="12" t="str">
        <f t="shared" ca="1" si="1"/>
        <v/>
      </c>
      <c r="N6" s="1" t="s">
        <v>166</v>
      </c>
      <c r="O6" s="1" t="s">
        <v>1</v>
      </c>
      <c r="P6" s="2" t="s">
        <v>2</v>
      </c>
      <c r="Q6" s="2" t="s">
        <v>3</v>
      </c>
      <c r="R6" s="2" t="s">
        <v>4</v>
      </c>
      <c r="S6" s="2" t="s">
        <v>5</v>
      </c>
      <c r="T6" s="2" t="s">
        <v>6</v>
      </c>
      <c r="U6" s="2" t="s">
        <v>7</v>
      </c>
      <c r="V6" s="2" t="s">
        <v>8</v>
      </c>
      <c r="W6" s="2" t="s">
        <v>9</v>
      </c>
      <c r="X6" s="2" t="s">
        <v>10</v>
      </c>
      <c r="Y6" s="5" t="s">
        <v>11</v>
      </c>
    </row>
    <row r="7" spans="1:25" ht="18.75" customHeight="1" x14ac:dyDescent="0.15">
      <c r="A7" s="6">
        <v>6</v>
      </c>
      <c r="B7" s="6" t="s">
        <v>52</v>
      </c>
      <c r="C7" s="6" t="s">
        <v>53</v>
      </c>
      <c r="D7" s="7">
        <v>29899</v>
      </c>
      <c r="E7" s="8">
        <f t="shared" ca="1" si="0"/>
        <v>40</v>
      </c>
      <c r="F7" s="8" t="s">
        <v>54</v>
      </c>
      <c r="G7" s="6" t="s">
        <v>55</v>
      </c>
      <c r="H7" s="13" t="s">
        <v>204</v>
      </c>
      <c r="I7" s="6" t="s">
        <v>57</v>
      </c>
      <c r="J7" s="10" t="s">
        <v>58</v>
      </c>
      <c r="K7" s="6" t="s">
        <v>59</v>
      </c>
      <c r="L7" s="11">
        <v>43493</v>
      </c>
      <c r="M7" s="12" t="str">
        <f t="shared" ca="1" si="1"/>
        <v/>
      </c>
      <c r="N7">
        <f ca="1">VLOOKUP(SMALL($M$2:$M$22,ROW(A1)),$A$2:$L$22,COLUMN(A1),0)</f>
        <v>7</v>
      </c>
      <c r="O7" t="str">
        <f t="shared" ref="O7:Y14" ca="1" si="2">VLOOKUP(SMALL($M$2:$M$22,ROW(B1)),$A$2:$L$22,COLUMN(B1),0)</f>
        <v>MW007</v>
      </c>
      <c r="P7" t="str">
        <f t="shared" ca="1" si="2"/>
        <v>久米佑一朗</v>
      </c>
      <c r="Q7" s="15">
        <f t="shared" ca="1" si="2"/>
        <v>20901</v>
      </c>
      <c r="R7">
        <f t="shared" ca="1" si="2"/>
        <v>64</v>
      </c>
      <c r="S7" t="str">
        <f t="shared" ca="1" si="2"/>
        <v>104-0044</v>
      </c>
      <c r="T7" t="str">
        <f t="shared" ca="1" si="2"/>
        <v>東京都</v>
      </c>
      <c r="U7" t="str">
        <f t="shared" ca="1" si="2"/>
        <v>中央区明石町＊＊＊</v>
      </c>
      <c r="V7" t="str">
        <f t="shared" ca="1" si="2"/>
        <v>070-****-0201</v>
      </c>
      <c r="W7" t="str">
        <f t="shared" ca="1" si="2"/>
        <v>1070-17-008</v>
      </c>
      <c r="X7" t="str">
        <f t="shared" ca="1" si="2"/>
        <v>プレミアム</v>
      </c>
      <c r="Y7" s="15">
        <f t="shared" ca="1" si="2"/>
        <v>43580</v>
      </c>
    </row>
    <row r="8" spans="1:25" ht="18.75" customHeight="1" x14ac:dyDescent="0.15">
      <c r="A8" s="6">
        <v>7</v>
      </c>
      <c r="B8" s="6" t="s">
        <v>60</v>
      </c>
      <c r="C8" s="6" t="s">
        <v>61</v>
      </c>
      <c r="D8" s="7">
        <v>20901</v>
      </c>
      <c r="E8" s="8">
        <f t="shared" ca="1" si="0"/>
        <v>64</v>
      </c>
      <c r="F8" s="8" t="s">
        <v>62</v>
      </c>
      <c r="G8" s="6" t="s">
        <v>20</v>
      </c>
      <c r="H8" s="13" t="s">
        <v>205</v>
      </c>
      <c r="I8" s="6" t="s">
        <v>206</v>
      </c>
      <c r="J8" s="10" t="s">
        <v>207</v>
      </c>
      <c r="K8" s="6" t="s">
        <v>28</v>
      </c>
      <c r="L8" s="11">
        <v>43580</v>
      </c>
      <c r="M8" s="12">
        <f t="shared" ca="1" si="1"/>
        <v>7</v>
      </c>
      <c r="N8">
        <f t="shared" ref="N8:N14" ca="1" si="3">VLOOKUP(SMALL($M$2:$M$22,ROW(A2)),$A$2:$L$22,COLUMN(A2),0)</f>
        <v>11</v>
      </c>
      <c r="O8" t="str">
        <f t="shared" ca="1" si="2"/>
        <v>MW011</v>
      </c>
      <c r="P8" t="str">
        <f t="shared" ca="1" si="2"/>
        <v>根岸拓也</v>
      </c>
      <c r="Q8" s="15">
        <f t="shared" ca="1" si="2"/>
        <v>22800</v>
      </c>
      <c r="R8">
        <f t="shared" ca="1" si="2"/>
        <v>59</v>
      </c>
      <c r="S8" t="str">
        <f t="shared" ca="1" si="2"/>
        <v>552-0003</v>
      </c>
      <c r="T8" t="str">
        <f t="shared" ca="1" si="2"/>
        <v>大阪府</v>
      </c>
      <c r="U8" t="str">
        <f t="shared" ca="1" si="2"/>
        <v>大阪市港区磯路＊＊＊</v>
      </c>
      <c r="V8" t="str">
        <f t="shared" ca="1" si="2"/>
        <v>090-****-0111</v>
      </c>
      <c r="W8" t="str">
        <f t="shared" ca="1" si="2"/>
        <v>1100-20-011</v>
      </c>
      <c r="X8" t="str">
        <f t="shared" ca="1" si="2"/>
        <v>シルバー</v>
      </c>
      <c r="Y8" s="15">
        <f t="shared" ca="1" si="2"/>
        <v>43802</v>
      </c>
    </row>
    <row r="9" spans="1:25" ht="18.75" customHeight="1" x14ac:dyDescent="0.15">
      <c r="A9" s="6">
        <v>8</v>
      </c>
      <c r="B9" s="6" t="s">
        <v>66</v>
      </c>
      <c r="C9" s="6" t="s">
        <v>67</v>
      </c>
      <c r="D9" s="7">
        <v>26146</v>
      </c>
      <c r="E9" s="8">
        <f t="shared" ca="1" si="0"/>
        <v>50</v>
      </c>
      <c r="F9" s="8" t="s">
        <v>68</v>
      </c>
      <c r="G9" s="6" t="s">
        <v>69</v>
      </c>
      <c r="H9" s="13" t="s">
        <v>175</v>
      </c>
      <c r="I9" s="6" t="s">
        <v>71</v>
      </c>
      <c r="J9" s="10" t="s">
        <v>72</v>
      </c>
      <c r="K9" s="6" t="s">
        <v>35</v>
      </c>
      <c r="L9" s="11">
        <v>43590</v>
      </c>
      <c r="M9" s="12" t="str">
        <f t="shared" ca="1" si="1"/>
        <v/>
      </c>
      <c r="N9">
        <f t="shared" ca="1" si="3"/>
        <v>14</v>
      </c>
      <c r="O9" t="str">
        <f t="shared" ca="1" si="2"/>
        <v>MW014</v>
      </c>
      <c r="P9" t="str">
        <f t="shared" ca="1" si="2"/>
        <v>長谷川由美子</v>
      </c>
      <c r="Q9" s="15">
        <f t="shared" ca="1" si="2"/>
        <v>22737</v>
      </c>
      <c r="R9">
        <f t="shared" ca="1" si="2"/>
        <v>59</v>
      </c>
      <c r="S9" t="str">
        <f t="shared" ca="1" si="2"/>
        <v>123-0842</v>
      </c>
      <c r="T9" t="str">
        <f t="shared" ca="1" si="2"/>
        <v>東京都</v>
      </c>
      <c r="U9" t="str">
        <f t="shared" ca="1" si="2"/>
        <v>足立区栗原＊＊＊</v>
      </c>
      <c r="V9" t="str">
        <f t="shared" ca="1" si="2"/>
        <v>080-****-0002</v>
      </c>
      <c r="W9" t="str">
        <f t="shared" ca="1" si="2"/>
        <v>1130-23-014</v>
      </c>
      <c r="X9" t="str">
        <f t="shared" ca="1" si="2"/>
        <v>プレミアム</v>
      </c>
      <c r="Y9" s="15">
        <f t="shared" ca="1" si="2"/>
        <v>43958</v>
      </c>
    </row>
    <row r="10" spans="1:25" ht="18.75" customHeight="1" x14ac:dyDescent="0.15">
      <c r="A10" s="6">
        <v>9</v>
      </c>
      <c r="B10" s="6" t="s">
        <v>73</v>
      </c>
      <c r="C10" s="6" t="s">
        <v>74</v>
      </c>
      <c r="D10" s="7">
        <v>22037</v>
      </c>
      <c r="E10" s="8">
        <f t="shared" ca="1" si="0"/>
        <v>61</v>
      </c>
      <c r="F10" s="8" t="s">
        <v>75</v>
      </c>
      <c r="G10" s="6" t="s">
        <v>15</v>
      </c>
      <c r="H10" s="13" t="s">
        <v>208</v>
      </c>
      <c r="I10" s="6" t="s">
        <v>77</v>
      </c>
      <c r="J10" s="10" t="s">
        <v>176</v>
      </c>
      <c r="K10" s="6" t="s">
        <v>43</v>
      </c>
      <c r="L10" s="11">
        <v>43662</v>
      </c>
      <c r="M10" s="12" t="str">
        <f t="shared" ca="1" si="1"/>
        <v/>
      </c>
      <c r="N10" t="e">
        <f t="shared" ca="1" si="3"/>
        <v>#NUM!</v>
      </c>
      <c r="O10" t="e">
        <f t="shared" ca="1" si="2"/>
        <v>#NUM!</v>
      </c>
      <c r="P10" t="e">
        <f t="shared" ca="1" si="2"/>
        <v>#NUM!</v>
      </c>
      <c r="Q10" s="15" t="e">
        <f t="shared" ca="1" si="2"/>
        <v>#NUM!</v>
      </c>
      <c r="R10" t="e">
        <f t="shared" ca="1" si="2"/>
        <v>#NUM!</v>
      </c>
      <c r="S10" t="e">
        <f t="shared" ca="1" si="2"/>
        <v>#NUM!</v>
      </c>
      <c r="T10" t="e">
        <f t="shared" ca="1" si="2"/>
        <v>#NUM!</v>
      </c>
      <c r="U10" t="e">
        <f t="shared" ca="1" si="2"/>
        <v>#NUM!</v>
      </c>
      <c r="V10" t="e">
        <f t="shared" ca="1" si="2"/>
        <v>#NUM!</v>
      </c>
      <c r="W10" t="e">
        <f t="shared" ca="1" si="2"/>
        <v>#NUM!</v>
      </c>
      <c r="X10" t="e">
        <f t="shared" ca="1" si="2"/>
        <v>#NUM!</v>
      </c>
      <c r="Y10" s="15" t="e">
        <f t="shared" ca="1" si="2"/>
        <v>#NUM!</v>
      </c>
    </row>
    <row r="11" spans="1:25" ht="18.75" customHeight="1" x14ac:dyDescent="0.15">
      <c r="A11" s="6">
        <v>10</v>
      </c>
      <c r="B11" s="6" t="s">
        <v>79</v>
      </c>
      <c r="C11" s="6" t="s">
        <v>80</v>
      </c>
      <c r="D11" s="7">
        <v>31568</v>
      </c>
      <c r="E11" s="8">
        <f t="shared" ca="1" si="0"/>
        <v>35</v>
      </c>
      <c r="F11" s="8" t="s">
        <v>81</v>
      </c>
      <c r="G11" s="6" t="s">
        <v>39</v>
      </c>
      <c r="H11" s="13" t="s">
        <v>82</v>
      </c>
      <c r="I11" s="6" t="s">
        <v>83</v>
      </c>
      <c r="J11" s="10" t="s">
        <v>209</v>
      </c>
      <c r="K11" s="6" t="s">
        <v>210</v>
      </c>
      <c r="L11" s="11">
        <v>43752</v>
      </c>
      <c r="M11" s="12" t="str">
        <f t="shared" ca="1" si="1"/>
        <v/>
      </c>
      <c r="N11" t="e">
        <f t="shared" ca="1" si="3"/>
        <v>#NUM!</v>
      </c>
      <c r="O11" t="e">
        <f t="shared" ca="1" si="2"/>
        <v>#NUM!</v>
      </c>
      <c r="P11" t="e">
        <f t="shared" ca="1" si="2"/>
        <v>#NUM!</v>
      </c>
      <c r="Q11" s="15" t="e">
        <f t="shared" ca="1" si="2"/>
        <v>#NUM!</v>
      </c>
      <c r="R11" t="e">
        <f t="shared" ca="1" si="2"/>
        <v>#NUM!</v>
      </c>
      <c r="S11" t="e">
        <f t="shared" ca="1" si="2"/>
        <v>#NUM!</v>
      </c>
      <c r="T11" t="e">
        <f t="shared" ca="1" si="2"/>
        <v>#NUM!</v>
      </c>
      <c r="U11" t="e">
        <f t="shared" ca="1" si="2"/>
        <v>#NUM!</v>
      </c>
      <c r="V11" t="e">
        <f t="shared" ca="1" si="2"/>
        <v>#NUM!</v>
      </c>
      <c r="W11" t="e">
        <f t="shared" ca="1" si="2"/>
        <v>#NUM!</v>
      </c>
      <c r="X11" t="e">
        <f t="shared" ca="1" si="2"/>
        <v>#NUM!</v>
      </c>
      <c r="Y11" s="15" t="e">
        <f t="shared" ca="1" si="2"/>
        <v>#NUM!</v>
      </c>
    </row>
    <row r="12" spans="1:25" ht="18.75" customHeight="1" x14ac:dyDescent="0.15">
      <c r="A12" s="6">
        <v>11</v>
      </c>
      <c r="B12" s="6" t="s">
        <v>86</v>
      </c>
      <c r="C12" s="6" t="s">
        <v>87</v>
      </c>
      <c r="D12" s="7">
        <v>22800</v>
      </c>
      <c r="E12" s="8">
        <f t="shared" ca="1" si="0"/>
        <v>59</v>
      </c>
      <c r="F12" s="8" t="s">
        <v>88</v>
      </c>
      <c r="G12" s="6" t="s">
        <v>39</v>
      </c>
      <c r="H12" s="13" t="s">
        <v>211</v>
      </c>
      <c r="I12" s="6" t="s">
        <v>90</v>
      </c>
      <c r="J12" s="10" t="s">
        <v>212</v>
      </c>
      <c r="K12" s="6" t="s">
        <v>92</v>
      </c>
      <c r="L12" s="11">
        <v>43802</v>
      </c>
      <c r="M12" s="12">
        <f t="shared" ca="1" si="1"/>
        <v>11</v>
      </c>
      <c r="N12" t="e">
        <f t="shared" ca="1" si="3"/>
        <v>#NUM!</v>
      </c>
      <c r="O12" t="e">
        <f t="shared" ca="1" si="2"/>
        <v>#NUM!</v>
      </c>
      <c r="P12" t="e">
        <f t="shared" ca="1" si="2"/>
        <v>#NUM!</v>
      </c>
      <c r="Q12" s="15" t="e">
        <f t="shared" ca="1" si="2"/>
        <v>#NUM!</v>
      </c>
      <c r="R12" t="e">
        <f t="shared" ca="1" si="2"/>
        <v>#NUM!</v>
      </c>
      <c r="S12" t="e">
        <f t="shared" ca="1" si="2"/>
        <v>#NUM!</v>
      </c>
      <c r="T12" t="e">
        <f t="shared" ca="1" si="2"/>
        <v>#NUM!</v>
      </c>
      <c r="U12" t="e">
        <f t="shared" ca="1" si="2"/>
        <v>#NUM!</v>
      </c>
      <c r="V12" t="e">
        <f t="shared" ca="1" si="2"/>
        <v>#NUM!</v>
      </c>
      <c r="W12" t="e">
        <f t="shared" ca="1" si="2"/>
        <v>#NUM!</v>
      </c>
      <c r="X12" t="e">
        <f t="shared" ca="1" si="2"/>
        <v>#NUM!</v>
      </c>
      <c r="Y12" s="15" t="e">
        <f t="shared" ca="1" si="2"/>
        <v>#NUM!</v>
      </c>
    </row>
    <row r="13" spans="1:25" ht="18.75" customHeight="1" x14ac:dyDescent="0.15">
      <c r="A13" s="6">
        <v>12</v>
      </c>
      <c r="B13" s="6" t="s">
        <v>93</v>
      </c>
      <c r="C13" s="6" t="s">
        <v>94</v>
      </c>
      <c r="D13" s="7">
        <v>32617</v>
      </c>
      <c r="E13" s="8">
        <f t="shared" ca="1" si="0"/>
        <v>32</v>
      </c>
      <c r="F13" s="8" t="s">
        <v>95</v>
      </c>
      <c r="G13" s="6" t="s">
        <v>96</v>
      </c>
      <c r="H13" s="13" t="s">
        <v>97</v>
      </c>
      <c r="I13" s="6" t="s">
        <v>213</v>
      </c>
      <c r="J13" s="10" t="s">
        <v>214</v>
      </c>
      <c r="K13" s="6" t="s">
        <v>51</v>
      </c>
      <c r="L13" s="11">
        <v>43867</v>
      </c>
      <c r="M13" s="12" t="str">
        <f t="shared" ca="1" si="1"/>
        <v/>
      </c>
      <c r="N13" t="e">
        <f t="shared" ca="1" si="3"/>
        <v>#NUM!</v>
      </c>
      <c r="O13" t="e">
        <f t="shared" ca="1" si="2"/>
        <v>#NUM!</v>
      </c>
      <c r="P13" t="e">
        <f t="shared" ca="1" si="2"/>
        <v>#NUM!</v>
      </c>
      <c r="Q13" s="15" t="e">
        <f t="shared" ca="1" si="2"/>
        <v>#NUM!</v>
      </c>
      <c r="R13" t="e">
        <f t="shared" ca="1" si="2"/>
        <v>#NUM!</v>
      </c>
      <c r="S13" t="e">
        <f t="shared" ca="1" si="2"/>
        <v>#NUM!</v>
      </c>
      <c r="T13" t="e">
        <f t="shared" ca="1" si="2"/>
        <v>#NUM!</v>
      </c>
      <c r="U13" t="e">
        <f t="shared" ca="1" si="2"/>
        <v>#NUM!</v>
      </c>
      <c r="V13" t="e">
        <f t="shared" ca="1" si="2"/>
        <v>#NUM!</v>
      </c>
      <c r="W13" t="e">
        <f t="shared" ca="1" si="2"/>
        <v>#NUM!</v>
      </c>
      <c r="X13" t="e">
        <f t="shared" ca="1" si="2"/>
        <v>#NUM!</v>
      </c>
      <c r="Y13" s="15" t="e">
        <f t="shared" ca="1" si="2"/>
        <v>#NUM!</v>
      </c>
    </row>
    <row r="14" spans="1:25" ht="18.75" customHeight="1" x14ac:dyDescent="0.15">
      <c r="A14" s="6">
        <v>13</v>
      </c>
      <c r="B14" s="6" t="s">
        <v>100</v>
      </c>
      <c r="C14" s="6" t="s">
        <v>101</v>
      </c>
      <c r="D14" s="7">
        <v>33479</v>
      </c>
      <c r="E14" s="8">
        <f t="shared" ca="1" si="0"/>
        <v>30</v>
      </c>
      <c r="F14" s="8" t="s">
        <v>102</v>
      </c>
      <c r="G14" s="6" t="s">
        <v>103</v>
      </c>
      <c r="H14" s="13" t="s">
        <v>104</v>
      </c>
      <c r="I14" s="6" t="s">
        <v>179</v>
      </c>
      <c r="J14" s="10" t="s">
        <v>215</v>
      </c>
      <c r="K14" s="6" t="s">
        <v>107</v>
      </c>
      <c r="L14" s="11">
        <v>43913</v>
      </c>
      <c r="M14" s="12" t="str">
        <f t="shared" ca="1" si="1"/>
        <v/>
      </c>
      <c r="N14" t="e">
        <f t="shared" ca="1" si="3"/>
        <v>#NUM!</v>
      </c>
      <c r="O14" t="e">
        <f t="shared" ca="1" si="2"/>
        <v>#NUM!</v>
      </c>
      <c r="P14" t="e">
        <f t="shared" ca="1" si="2"/>
        <v>#NUM!</v>
      </c>
      <c r="Q14" s="15" t="e">
        <f t="shared" ca="1" si="2"/>
        <v>#NUM!</v>
      </c>
      <c r="R14" t="e">
        <f t="shared" ca="1" si="2"/>
        <v>#NUM!</v>
      </c>
      <c r="S14" t="e">
        <f t="shared" ca="1" si="2"/>
        <v>#NUM!</v>
      </c>
      <c r="T14" t="e">
        <f t="shared" ca="1" si="2"/>
        <v>#NUM!</v>
      </c>
      <c r="U14" t="e">
        <f t="shared" ca="1" si="2"/>
        <v>#NUM!</v>
      </c>
      <c r="V14" t="e">
        <f t="shared" ca="1" si="2"/>
        <v>#NUM!</v>
      </c>
      <c r="W14" t="e">
        <f t="shared" ca="1" si="2"/>
        <v>#NUM!</v>
      </c>
      <c r="X14" t="e">
        <f t="shared" ca="1" si="2"/>
        <v>#NUM!</v>
      </c>
      <c r="Y14" s="15" t="e">
        <f t="shared" ca="1" si="2"/>
        <v>#NUM!</v>
      </c>
    </row>
    <row r="15" spans="1:25" ht="18.75" customHeight="1" x14ac:dyDescent="0.15">
      <c r="A15" s="6">
        <v>14</v>
      </c>
      <c r="B15" s="6" t="s">
        <v>108</v>
      </c>
      <c r="C15" s="6" t="s">
        <v>109</v>
      </c>
      <c r="D15" s="7">
        <v>22737</v>
      </c>
      <c r="E15" s="8">
        <f t="shared" ca="1" si="0"/>
        <v>59</v>
      </c>
      <c r="F15" s="8" t="s">
        <v>110</v>
      </c>
      <c r="G15" s="6" t="s">
        <v>20</v>
      </c>
      <c r="H15" s="13" t="s">
        <v>181</v>
      </c>
      <c r="I15" s="6" t="s">
        <v>182</v>
      </c>
      <c r="J15" s="10" t="s">
        <v>216</v>
      </c>
      <c r="K15" s="6" t="s">
        <v>28</v>
      </c>
      <c r="L15" s="11">
        <v>43958</v>
      </c>
      <c r="M15" s="12">
        <f t="shared" ca="1" si="1"/>
        <v>14</v>
      </c>
      <c r="Q15" s="15"/>
      <c r="Y15" s="15"/>
    </row>
    <row r="16" spans="1:25" ht="18.75" customHeight="1" x14ac:dyDescent="0.15">
      <c r="A16" s="6">
        <v>15</v>
      </c>
      <c r="B16" s="6" t="s">
        <v>114</v>
      </c>
      <c r="C16" s="6" t="s">
        <v>115</v>
      </c>
      <c r="D16" s="7">
        <v>34979</v>
      </c>
      <c r="E16" s="8">
        <f t="shared" ca="1" si="0"/>
        <v>26</v>
      </c>
      <c r="F16" s="8" t="s">
        <v>95</v>
      </c>
      <c r="G16" s="6" t="s">
        <v>96</v>
      </c>
      <c r="H16" s="13" t="s">
        <v>97</v>
      </c>
      <c r="I16" s="6" t="s">
        <v>213</v>
      </c>
      <c r="J16" s="10" t="s">
        <v>117</v>
      </c>
      <c r="K16" s="6" t="s">
        <v>92</v>
      </c>
      <c r="L16" s="11">
        <v>44013</v>
      </c>
      <c r="M16" s="12" t="str">
        <f t="shared" ca="1" si="1"/>
        <v/>
      </c>
      <c r="Q16" s="15"/>
      <c r="Y16" s="15"/>
    </row>
    <row r="17" spans="1:13" ht="18.75" customHeight="1" x14ac:dyDescent="0.15">
      <c r="A17" s="6">
        <v>16</v>
      </c>
      <c r="B17" s="6" t="s">
        <v>217</v>
      </c>
      <c r="C17" s="6" t="s">
        <v>119</v>
      </c>
      <c r="D17" s="7">
        <v>28989</v>
      </c>
      <c r="E17" s="8">
        <f t="shared" ca="1" si="0"/>
        <v>42</v>
      </c>
      <c r="F17" s="8" t="s">
        <v>218</v>
      </c>
      <c r="G17" s="6" t="s">
        <v>121</v>
      </c>
      <c r="H17" s="13" t="s">
        <v>219</v>
      </c>
      <c r="I17" s="6" t="s">
        <v>123</v>
      </c>
      <c r="J17" s="10" t="s">
        <v>220</v>
      </c>
      <c r="K17" s="6" t="s">
        <v>125</v>
      </c>
      <c r="L17" s="11">
        <v>44184</v>
      </c>
      <c r="M17" s="12" t="str">
        <f t="shared" ca="1" si="1"/>
        <v/>
      </c>
    </row>
    <row r="18" spans="1:13" ht="18.75" customHeight="1" x14ac:dyDescent="0.15">
      <c r="A18" s="6">
        <v>17</v>
      </c>
      <c r="B18" s="6" t="s">
        <v>126</v>
      </c>
      <c r="C18" s="6" t="s">
        <v>127</v>
      </c>
      <c r="D18" s="7">
        <v>31640</v>
      </c>
      <c r="E18" s="8">
        <f t="shared" ca="1" si="0"/>
        <v>35</v>
      </c>
      <c r="F18" s="8" t="s">
        <v>128</v>
      </c>
      <c r="G18" s="6" t="s">
        <v>39</v>
      </c>
      <c r="H18" s="13" t="s">
        <v>129</v>
      </c>
      <c r="I18" s="6" t="s">
        <v>221</v>
      </c>
      <c r="J18" s="10" t="s">
        <v>186</v>
      </c>
      <c r="K18" s="6" t="s">
        <v>132</v>
      </c>
      <c r="L18" s="11">
        <v>44206</v>
      </c>
      <c r="M18" s="12" t="str">
        <f t="shared" ca="1" si="1"/>
        <v/>
      </c>
    </row>
    <row r="19" spans="1:13" ht="18.75" customHeight="1" x14ac:dyDescent="0.15">
      <c r="A19" s="6">
        <v>18</v>
      </c>
      <c r="B19" s="6" t="s">
        <v>133</v>
      </c>
      <c r="C19" s="6" t="s">
        <v>134</v>
      </c>
      <c r="D19" s="7">
        <v>27232</v>
      </c>
      <c r="E19" s="8">
        <f t="shared" ca="1" si="0"/>
        <v>47</v>
      </c>
      <c r="F19" s="8" t="s">
        <v>222</v>
      </c>
      <c r="G19" s="6" t="s">
        <v>136</v>
      </c>
      <c r="H19" s="6" t="s">
        <v>188</v>
      </c>
      <c r="I19" s="6" t="s">
        <v>138</v>
      </c>
      <c r="J19" s="10" t="s">
        <v>223</v>
      </c>
      <c r="K19" s="6" t="s">
        <v>51</v>
      </c>
      <c r="L19" s="11">
        <v>44230</v>
      </c>
      <c r="M19" s="12" t="str">
        <f t="shared" ca="1" si="1"/>
        <v/>
      </c>
    </row>
    <row r="20" spans="1:13" ht="18.75" customHeight="1" x14ac:dyDescent="0.15">
      <c r="A20" s="6">
        <v>19</v>
      </c>
      <c r="B20" s="6" t="s">
        <v>140</v>
      </c>
      <c r="C20" s="6" t="s">
        <v>87</v>
      </c>
      <c r="D20" s="7">
        <v>20601</v>
      </c>
      <c r="E20" s="8">
        <f t="shared" ca="1" si="0"/>
        <v>65</v>
      </c>
      <c r="F20" s="8" t="s">
        <v>190</v>
      </c>
      <c r="G20" s="6" t="s">
        <v>142</v>
      </c>
      <c r="H20" s="6" t="s">
        <v>191</v>
      </c>
      <c r="I20" s="6" t="s">
        <v>77</v>
      </c>
      <c r="J20" s="10" t="s">
        <v>224</v>
      </c>
      <c r="K20" s="6" t="s">
        <v>225</v>
      </c>
      <c r="L20" s="11">
        <v>44312</v>
      </c>
      <c r="M20" s="12" t="str">
        <f t="shared" ca="1" si="1"/>
        <v/>
      </c>
    </row>
    <row r="21" spans="1:13" ht="18.75" customHeight="1" x14ac:dyDescent="0.15">
      <c r="A21" s="6">
        <v>20</v>
      </c>
      <c r="B21" s="6" t="s">
        <v>145</v>
      </c>
      <c r="C21" s="6" t="s">
        <v>146</v>
      </c>
      <c r="D21" s="7">
        <v>32961</v>
      </c>
      <c r="E21" s="8">
        <f t="shared" ca="1" si="0"/>
        <v>31</v>
      </c>
      <c r="F21" s="8" t="s">
        <v>192</v>
      </c>
      <c r="G21" s="6" t="s">
        <v>24</v>
      </c>
      <c r="H21" s="6" t="s">
        <v>226</v>
      </c>
      <c r="I21" s="6" t="s">
        <v>149</v>
      </c>
      <c r="J21" s="10" t="s">
        <v>227</v>
      </c>
      <c r="K21" s="6" t="s">
        <v>28</v>
      </c>
      <c r="L21" s="11">
        <v>44355</v>
      </c>
      <c r="M21" s="12" t="str">
        <f t="shared" ca="1" si="1"/>
        <v/>
      </c>
    </row>
    <row r="22" spans="1:13" ht="18.75" customHeight="1" x14ac:dyDescent="0.15">
      <c r="A22" s="6">
        <v>21</v>
      </c>
      <c r="B22" s="6" t="s">
        <v>151</v>
      </c>
      <c r="C22" s="6" t="s">
        <v>152</v>
      </c>
      <c r="D22" s="7">
        <v>31008</v>
      </c>
      <c r="E22" s="8">
        <f t="shared" ca="1" si="0"/>
        <v>37</v>
      </c>
      <c r="F22" s="8" t="s">
        <v>228</v>
      </c>
      <c r="G22" s="6" t="s">
        <v>20</v>
      </c>
      <c r="H22" s="6" t="s">
        <v>229</v>
      </c>
      <c r="I22" s="6" t="s">
        <v>155</v>
      </c>
      <c r="J22" s="10" t="s">
        <v>230</v>
      </c>
      <c r="K22" s="6" t="s">
        <v>132</v>
      </c>
      <c r="L22" s="16">
        <v>44422</v>
      </c>
      <c r="M22" s="12" t="str">
        <f t="shared" ca="1" si="1"/>
        <v/>
      </c>
    </row>
    <row r="23" spans="1:13" ht="18.75" customHeight="1" x14ac:dyDescent="0.15">
      <c r="M23" s="12"/>
    </row>
  </sheetData>
  <mergeCells count="2">
    <mergeCell ref="N1:O1"/>
    <mergeCell ref="N3:O3"/>
  </mergeCells>
  <phoneticPr fontId="1"/>
  <conditionalFormatting sqref="N7:Y16">
    <cfRule type="containsErrors" dxfId="1" priority="1">
      <formula>ISERROR(N7)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3"/>
  <sheetViews>
    <sheetView tabSelected="1" workbookViewId="0">
      <selection activeCell="E17" sqref="E17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2" customWidth="1"/>
    <col min="12" max="13" width="6.125" customWidth="1"/>
    <col min="14" max="14" width="8.125" customWidth="1"/>
    <col min="15" max="15" width="7.875" customWidth="1"/>
    <col min="16" max="16" width="12.375" customWidth="1"/>
    <col min="17" max="17" width="10.75" customWidth="1"/>
    <col min="18" max="18" width="5.875" customWidth="1"/>
    <col min="20" max="20" width="25.5" bestFit="1" customWidth="1"/>
    <col min="21" max="21" width="13.625" customWidth="1"/>
    <col min="22" max="22" width="12.25" customWidth="1"/>
    <col min="24" max="24" width="10.5" bestFit="1" customWidth="1"/>
  </cols>
  <sheetData>
    <row r="1" spans="1:24" ht="18.75" customHeight="1" x14ac:dyDescent="0.15">
      <c r="A1" s="1" t="s">
        <v>231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232</v>
      </c>
      <c r="H1" s="2" t="s">
        <v>8</v>
      </c>
      <c r="I1" s="3" t="s">
        <v>9</v>
      </c>
      <c r="J1" s="4" t="s">
        <v>10</v>
      </c>
      <c r="K1" s="5" t="s">
        <v>11</v>
      </c>
      <c r="N1" s="2" t="s">
        <v>6</v>
      </c>
    </row>
    <row r="2" spans="1:24" ht="18.75" customHeight="1" x14ac:dyDescent="0.15">
      <c r="A2" s="19">
        <v>1</v>
      </c>
      <c r="B2" s="19" t="s">
        <v>12</v>
      </c>
      <c r="C2" s="19" t="s">
        <v>13</v>
      </c>
      <c r="D2" s="20">
        <v>24833</v>
      </c>
      <c r="E2" s="21">
        <f t="shared" ref="E2:E22" ca="1" si="0">DATEDIF(D2,TODAY(),"Y")</f>
        <v>53</v>
      </c>
      <c r="F2" s="21" t="s">
        <v>14</v>
      </c>
      <c r="G2" s="9" t="s">
        <v>233</v>
      </c>
      <c r="H2" s="6" t="s">
        <v>159</v>
      </c>
      <c r="I2" s="10" t="s">
        <v>234</v>
      </c>
      <c r="J2" s="19" t="s">
        <v>235</v>
      </c>
      <c r="K2" s="11">
        <v>42786</v>
      </c>
      <c r="L2" s="12" t="str">
        <f>IF(COUNTIF(G2,$N$2&amp;"*"),A2,"")</f>
        <v/>
      </c>
      <c r="M2" s="12"/>
      <c r="N2" s="22" t="s">
        <v>20</v>
      </c>
    </row>
    <row r="3" spans="1:24" ht="18.75" customHeight="1" x14ac:dyDescent="0.15">
      <c r="A3" s="19">
        <v>2</v>
      </c>
      <c r="B3" s="19" t="s">
        <v>21</v>
      </c>
      <c r="C3" s="19" t="s">
        <v>22</v>
      </c>
      <c r="D3" s="20">
        <v>25752</v>
      </c>
      <c r="E3" s="21">
        <f t="shared" ca="1" si="0"/>
        <v>51</v>
      </c>
      <c r="F3" s="21" t="s">
        <v>23</v>
      </c>
      <c r="G3" s="9" t="s">
        <v>236</v>
      </c>
      <c r="H3" s="6" t="s">
        <v>26</v>
      </c>
      <c r="I3" s="10" t="s">
        <v>198</v>
      </c>
      <c r="J3" s="19" t="s">
        <v>28</v>
      </c>
      <c r="K3" s="11">
        <v>42959</v>
      </c>
      <c r="L3" s="12" t="str">
        <f t="shared" ref="L3:L22" si="1">IF(COUNTIF(G3,$N$2&amp;"*"),A3,"")</f>
        <v/>
      </c>
      <c r="M3" s="12"/>
    </row>
    <row r="4" spans="1:24" ht="18.75" customHeight="1" x14ac:dyDescent="0.15">
      <c r="A4" s="19">
        <v>3</v>
      </c>
      <c r="B4" s="19" t="s">
        <v>29</v>
      </c>
      <c r="C4" s="23" t="s">
        <v>30</v>
      </c>
      <c r="D4" s="20">
        <v>28115</v>
      </c>
      <c r="E4" s="21">
        <f ca="1">DATEDIF(D4,TODAY(),"Y")</f>
        <v>45</v>
      </c>
      <c r="F4" s="21" t="s">
        <v>31</v>
      </c>
      <c r="G4" s="9" t="s">
        <v>237</v>
      </c>
      <c r="H4" s="6" t="s">
        <v>33</v>
      </c>
      <c r="I4" s="10" t="s">
        <v>34</v>
      </c>
      <c r="J4" s="19" t="s">
        <v>35</v>
      </c>
      <c r="K4" s="11">
        <v>43197</v>
      </c>
      <c r="L4" s="12">
        <f t="shared" si="1"/>
        <v>3</v>
      </c>
      <c r="M4" s="12"/>
      <c r="N4" s="1" t="s">
        <v>166</v>
      </c>
      <c r="O4" s="1" t="s">
        <v>1</v>
      </c>
      <c r="P4" s="2" t="s">
        <v>2</v>
      </c>
      <c r="Q4" s="2" t="s">
        <v>3</v>
      </c>
      <c r="R4" s="2" t="s">
        <v>4</v>
      </c>
      <c r="S4" s="2" t="s">
        <v>5</v>
      </c>
      <c r="T4" s="1" t="s">
        <v>232</v>
      </c>
      <c r="U4" s="2" t="s">
        <v>8</v>
      </c>
      <c r="V4" s="2" t="s">
        <v>9</v>
      </c>
      <c r="W4" s="2" t="s">
        <v>10</v>
      </c>
      <c r="X4" s="5" t="s">
        <v>11</v>
      </c>
    </row>
    <row r="5" spans="1:24" ht="18.75" customHeight="1" x14ac:dyDescent="0.15">
      <c r="A5" s="19">
        <v>4</v>
      </c>
      <c r="B5" s="19" t="s">
        <v>36</v>
      </c>
      <c r="C5" s="19" t="s">
        <v>37</v>
      </c>
      <c r="D5" s="20">
        <v>34571</v>
      </c>
      <c r="E5" s="21">
        <f t="shared" ca="1" si="0"/>
        <v>27</v>
      </c>
      <c r="F5" s="21" t="s">
        <v>38</v>
      </c>
      <c r="G5" s="9" t="s">
        <v>238</v>
      </c>
      <c r="H5" s="6" t="s">
        <v>41</v>
      </c>
      <c r="I5" s="10" t="s">
        <v>167</v>
      </c>
      <c r="J5" s="19" t="s">
        <v>43</v>
      </c>
      <c r="K5" s="11">
        <v>43281</v>
      </c>
      <c r="L5" s="12" t="str">
        <f t="shared" si="1"/>
        <v/>
      </c>
      <c r="M5" s="12"/>
      <c r="N5" s="23">
        <f>VLOOKUP(SMALL($L$2:$L$22,ROW(A1)),$A$2:$K$22,COLUMN(A1),0)</f>
        <v>3</v>
      </c>
      <c r="O5" s="23" t="str">
        <f t="shared" ref="O5:X9" si="2">VLOOKUP(SMALL($L$2:$L$22,ROW(B1)),$A$2:$K$22,COLUMN(B1),0)</f>
        <v>MW003</v>
      </c>
      <c r="P5" s="23" t="str">
        <f t="shared" si="2"/>
        <v>北山幸恵</v>
      </c>
      <c r="Q5" s="24">
        <f t="shared" si="2"/>
        <v>28115</v>
      </c>
      <c r="R5" s="23">
        <f t="shared" ca="1" si="2"/>
        <v>45</v>
      </c>
      <c r="S5" s="23" t="str">
        <f t="shared" si="2"/>
        <v>110-0005</v>
      </c>
      <c r="T5" s="23" t="str">
        <f t="shared" si="2"/>
        <v>東京都台東区上野桜＊＊＊</v>
      </c>
      <c r="U5" s="23" t="str">
        <f t="shared" si="2"/>
        <v>090-****-0025</v>
      </c>
      <c r="V5" s="23" t="str">
        <f t="shared" si="2"/>
        <v>1020-12-003</v>
      </c>
      <c r="W5" s="23" t="str">
        <f t="shared" si="2"/>
        <v>ブロンズ</v>
      </c>
      <c r="X5" s="24">
        <f t="shared" si="2"/>
        <v>43197</v>
      </c>
    </row>
    <row r="6" spans="1:24" ht="18.75" customHeight="1" x14ac:dyDescent="0.15">
      <c r="A6" s="19">
        <v>5</v>
      </c>
      <c r="B6" s="19" t="s">
        <v>44</v>
      </c>
      <c r="C6" s="19" t="s">
        <v>45</v>
      </c>
      <c r="D6" s="20">
        <v>28263</v>
      </c>
      <c r="E6" s="21">
        <f t="shared" ca="1" si="0"/>
        <v>44</v>
      </c>
      <c r="F6" s="21" t="s">
        <v>46</v>
      </c>
      <c r="G6" s="23" t="s">
        <v>239</v>
      </c>
      <c r="H6" s="19" t="s">
        <v>49</v>
      </c>
      <c r="I6" s="10" t="s">
        <v>50</v>
      </c>
      <c r="J6" s="19" t="s">
        <v>51</v>
      </c>
      <c r="K6" s="11">
        <v>43413</v>
      </c>
      <c r="L6" s="12" t="str">
        <f t="shared" si="1"/>
        <v/>
      </c>
      <c r="M6" s="12"/>
      <c r="N6" s="23">
        <f t="shared" ref="N6:N9" si="3">VLOOKUP(SMALL($L$2:$L$22,ROW(A2)),$A$2:$K$22,COLUMN(A2),0)</f>
        <v>7</v>
      </c>
      <c r="O6" s="23" t="str">
        <f t="shared" si="2"/>
        <v>MW007</v>
      </c>
      <c r="P6" s="23" t="str">
        <f t="shared" si="2"/>
        <v>久米佑一朗</v>
      </c>
      <c r="Q6" s="24">
        <f t="shared" si="2"/>
        <v>20901</v>
      </c>
      <c r="R6" s="23">
        <f t="shared" ca="1" si="2"/>
        <v>64</v>
      </c>
      <c r="S6" s="23" t="str">
        <f t="shared" si="2"/>
        <v>104-0044</v>
      </c>
      <c r="T6" s="23" t="str">
        <f t="shared" si="2"/>
        <v>東京都中央区明石町＊＊＊</v>
      </c>
      <c r="U6" s="23" t="str">
        <f t="shared" si="2"/>
        <v>070-****-0201</v>
      </c>
      <c r="V6" s="23" t="str">
        <f t="shared" si="2"/>
        <v>1070-17-008</v>
      </c>
      <c r="W6" s="23" t="str">
        <f t="shared" si="2"/>
        <v>プレミアム</v>
      </c>
      <c r="X6" s="24">
        <f t="shared" si="2"/>
        <v>43580</v>
      </c>
    </row>
    <row r="7" spans="1:24" ht="18.75" customHeight="1" x14ac:dyDescent="0.15">
      <c r="A7" s="19">
        <v>6</v>
      </c>
      <c r="B7" s="19" t="s">
        <v>52</v>
      </c>
      <c r="C7" s="19" t="s">
        <v>53</v>
      </c>
      <c r="D7" s="20">
        <v>29899</v>
      </c>
      <c r="E7" s="21">
        <f t="shared" ca="1" si="0"/>
        <v>40</v>
      </c>
      <c r="F7" s="21" t="s">
        <v>54</v>
      </c>
      <c r="G7" s="23" t="s">
        <v>240</v>
      </c>
      <c r="H7" s="19" t="s">
        <v>57</v>
      </c>
      <c r="I7" s="10" t="s">
        <v>241</v>
      </c>
      <c r="J7" s="19" t="s">
        <v>59</v>
      </c>
      <c r="K7" s="11">
        <v>43493</v>
      </c>
      <c r="L7" s="12" t="str">
        <f t="shared" si="1"/>
        <v/>
      </c>
      <c r="M7" s="12"/>
      <c r="N7" s="23">
        <f t="shared" si="3"/>
        <v>14</v>
      </c>
      <c r="O7" s="23" t="str">
        <f t="shared" si="2"/>
        <v>MW014</v>
      </c>
      <c r="P7" s="23" t="str">
        <f t="shared" si="2"/>
        <v>長谷川由美子</v>
      </c>
      <c r="Q7" s="24">
        <f t="shared" si="2"/>
        <v>22737</v>
      </c>
      <c r="R7" s="23">
        <f t="shared" ca="1" si="2"/>
        <v>59</v>
      </c>
      <c r="S7" s="23" t="str">
        <f t="shared" si="2"/>
        <v>123-0842</v>
      </c>
      <c r="T7" s="23" t="str">
        <f t="shared" si="2"/>
        <v>東京都足立区栗原＊＊＊</v>
      </c>
      <c r="U7" s="23" t="str">
        <f t="shared" si="2"/>
        <v>080-****-0002</v>
      </c>
      <c r="V7" s="23" t="str">
        <f t="shared" si="2"/>
        <v>1130-23-014</v>
      </c>
      <c r="W7" s="23" t="str">
        <f t="shared" si="2"/>
        <v>プレミアム</v>
      </c>
      <c r="X7" s="24">
        <f t="shared" si="2"/>
        <v>43958</v>
      </c>
    </row>
    <row r="8" spans="1:24" ht="18.75" customHeight="1" x14ac:dyDescent="0.15">
      <c r="A8" s="19">
        <v>7</v>
      </c>
      <c r="B8" s="19" t="s">
        <v>60</v>
      </c>
      <c r="C8" s="19" t="s">
        <v>61</v>
      </c>
      <c r="D8" s="20">
        <v>20901</v>
      </c>
      <c r="E8" s="21">
        <f t="shared" ca="1" si="0"/>
        <v>64</v>
      </c>
      <c r="F8" s="21" t="s">
        <v>62</v>
      </c>
      <c r="G8" s="23" t="s">
        <v>242</v>
      </c>
      <c r="H8" s="19" t="s">
        <v>206</v>
      </c>
      <c r="I8" s="10" t="s">
        <v>65</v>
      </c>
      <c r="J8" s="19" t="s">
        <v>28</v>
      </c>
      <c r="K8" s="11">
        <v>43580</v>
      </c>
      <c r="L8" s="12">
        <f t="shared" si="1"/>
        <v>7</v>
      </c>
      <c r="M8" s="12"/>
      <c r="N8" s="23">
        <f t="shared" si="3"/>
        <v>21</v>
      </c>
      <c r="O8" s="23" t="str">
        <f t="shared" si="2"/>
        <v>MW022</v>
      </c>
      <c r="P8" s="23" t="str">
        <f t="shared" si="2"/>
        <v>東野正昭</v>
      </c>
      <c r="Q8" s="24">
        <f t="shared" si="2"/>
        <v>31008</v>
      </c>
      <c r="R8" s="23">
        <f t="shared" ca="1" si="2"/>
        <v>37</v>
      </c>
      <c r="S8" s="23" t="str">
        <f t="shared" si="2"/>
        <v>182-0016</v>
      </c>
      <c r="T8" s="23" t="str">
        <f t="shared" si="2"/>
        <v>東京都調布市佐須町＊＊＊</v>
      </c>
      <c r="U8" s="23" t="str">
        <f t="shared" si="2"/>
        <v>090-****-0104</v>
      </c>
      <c r="V8" s="23" t="str">
        <f t="shared" si="2"/>
        <v>1210-31-022</v>
      </c>
      <c r="W8" s="23" t="str">
        <f t="shared" si="2"/>
        <v>レギュラー</v>
      </c>
      <c r="X8" s="24">
        <f t="shared" si="2"/>
        <v>44422</v>
      </c>
    </row>
    <row r="9" spans="1:24" ht="18.75" customHeight="1" x14ac:dyDescent="0.15">
      <c r="A9" s="19">
        <v>8</v>
      </c>
      <c r="B9" s="19" t="s">
        <v>66</v>
      </c>
      <c r="C9" s="19" t="s">
        <v>67</v>
      </c>
      <c r="D9" s="20">
        <v>26146</v>
      </c>
      <c r="E9" s="21">
        <f ca="1">DATEDIF(D9,TODAY(),"Y")</f>
        <v>50</v>
      </c>
      <c r="F9" s="21" t="s">
        <v>68</v>
      </c>
      <c r="G9" s="9" t="s">
        <v>243</v>
      </c>
      <c r="H9" s="6" t="s">
        <v>71</v>
      </c>
      <c r="I9" s="10" t="s">
        <v>72</v>
      </c>
      <c r="J9" s="19" t="s">
        <v>35</v>
      </c>
      <c r="K9" s="11">
        <v>43590</v>
      </c>
      <c r="L9" s="12" t="str">
        <f t="shared" si="1"/>
        <v/>
      </c>
      <c r="M9" s="12"/>
      <c r="N9" s="23" t="e">
        <f t="shared" si="3"/>
        <v>#NUM!</v>
      </c>
      <c r="O9" s="23" t="e">
        <f t="shared" si="2"/>
        <v>#NUM!</v>
      </c>
      <c r="P9" s="23" t="e">
        <f t="shared" si="2"/>
        <v>#NUM!</v>
      </c>
      <c r="Q9" s="24" t="e">
        <f t="shared" si="2"/>
        <v>#NUM!</v>
      </c>
      <c r="R9" s="23" t="e">
        <f t="shared" si="2"/>
        <v>#NUM!</v>
      </c>
      <c r="S9" s="23" t="e">
        <f t="shared" si="2"/>
        <v>#NUM!</v>
      </c>
      <c r="T9" s="23" t="e">
        <f t="shared" si="2"/>
        <v>#NUM!</v>
      </c>
      <c r="U9" s="23" t="e">
        <f t="shared" si="2"/>
        <v>#NUM!</v>
      </c>
      <c r="V9" s="23" t="e">
        <f t="shared" si="2"/>
        <v>#NUM!</v>
      </c>
      <c r="W9" s="23" t="e">
        <f t="shared" si="2"/>
        <v>#NUM!</v>
      </c>
      <c r="X9" s="24" t="e">
        <f t="shared" si="2"/>
        <v>#NUM!</v>
      </c>
    </row>
    <row r="10" spans="1:24" ht="18.75" customHeight="1" x14ac:dyDescent="0.15">
      <c r="A10" s="19">
        <v>9</v>
      </c>
      <c r="B10" s="19" t="s">
        <v>73</v>
      </c>
      <c r="C10" s="19" t="s">
        <v>74</v>
      </c>
      <c r="D10" s="20">
        <v>22037</v>
      </c>
      <c r="E10" s="21">
        <f t="shared" ca="1" si="0"/>
        <v>61</v>
      </c>
      <c r="F10" s="21" t="s">
        <v>75</v>
      </c>
      <c r="G10" s="23" t="s">
        <v>244</v>
      </c>
      <c r="H10" s="19" t="s">
        <v>77</v>
      </c>
      <c r="I10" s="10" t="s">
        <v>176</v>
      </c>
      <c r="J10" s="19" t="s">
        <v>43</v>
      </c>
      <c r="K10" s="11">
        <v>43662</v>
      </c>
      <c r="L10" s="12" t="str">
        <f t="shared" si="1"/>
        <v/>
      </c>
      <c r="M10" s="12"/>
    </row>
    <row r="11" spans="1:24" ht="18.75" customHeight="1" x14ac:dyDescent="0.15">
      <c r="A11" s="19">
        <v>10</v>
      </c>
      <c r="B11" s="19" t="s">
        <v>79</v>
      </c>
      <c r="C11" s="19" t="s">
        <v>80</v>
      </c>
      <c r="D11" s="20">
        <v>31568</v>
      </c>
      <c r="E11" s="21">
        <f t="shared" ca="1" si="0"/>
        <v>35</v>
      </c>
      <c r="F11" s="21" t="s">
        <v>81</v>
      </c>
      <c r="G11" s="23" t="s">
        <v>245</v>
      </c>
      <c r="H11" s="19" t="s">
        <v>83</v>
      </c>
      <c r="I11" s="10" t="s">
        <v>84</v>
      </c>
      <c r="J11" s="19" t="s">
        <v>85</v>
      </c>
      <c r="K11" s="11">
        <v>43752</v>
      </c>
      <c r="L11" s="12" t="str">
        <f t="shared" si="1"/>
        <v/>
      </c>
      <c r="M11" s="12"/>
    </row>
    <row r="12" spans="1:24" ht="18.75" customHeight="1" x14ac:dyDescent="0.15">
      <c r="A12" s="19">
        <v>11</v>
      </c>
      <c r="B12" s="19" t="s">
        <v>86</v>
      </c>
      <c r="C12" s="19" t="s">
        <v>87</v>
      </c>
      <c r="D12" s="20">
        <v>22800</v>
      </c>
      <c r="E12" s="21">
        <f t="shared" ca="1" si="0"/>
        <v>59</v>
      </c>
      <c r="F12" s="21" t="s">
        <v>88</v>
      </c>
      <c r="G12" s="23" t="s">
        <v>246</v>
      </c>
      <c r="H12" s="19" t="s">
        <v>90</v>
      </c>
      <c r="I12" s="10" t="s">
        <v>177</v>
      </c>
      <c r="J12" s="19" t="s">
        <v>92</v>
      </c>
      <c r="K12" s="11">
        <v>43802</v>
      </c>
      <c r="L12" s="12" t="str">
        <f t="shared" si="1"/>
        <v/>
      </c>
      <c r="M12" s="12"/>
    </row>
    <row r="13" spans="1:24" ht="18.75" customHeight="1" x14ac:dyDescent="0.15">
      <c r="A13" s="19">
        <v>12</v>
      </c>
      <c r="B13" s="19" t="s">
        <v>93</v>
      </c>
      <c r="C13" s="19" t="s">
        <v>94</v>
      </c>
      <c r="D13" s="20">
        <v>32617</v>
      </c>
      <c r="E13" s="21">
        <f t="shared" ca="1" si="0"/>
        <v>32</v>
      </c>
      <c r="F13" s="21" t="s">
        <v>95</v>
      </c>
      <c r="G13" s="23" t="s">
        <v>247</v>
      </c>
      <c r="H13" s="19" t="s">
        <v>178</v>
      </c>
      <c r="I13" s="10" t="s">
        <v>99</v>
      </c>
      <c r="J13" s="19" t="s">
        <v>51</v>
      </c>
      <c r="K13" s="11">
        <v>43867</v>
      </c>
      <c r="L13" s="12" t="str">
        <f t="shared" si="1"/>
        <v/>
      </c>
      <c r="M13" s="12"/>
    </row>
    <row r="14" spans="1:24" ht="18.75" customHeight="1" x14ac:dyDescent="0.15">
      <c r="A14" s="19">
        <v>13</v>
      </c>
      <c r="B14" s="19" t="s">
        <v>100</v>
      </c>
      <c r="C14" s="19" t="s">
        <v>101</v>
      </c>
      <c r="D14" s="20">
        <v>33479</v>
      </c>
      <c r="E14" s="21">
        <f t="shared" ca="1" si="0"/>
        <v>30</v>
      </c>
      <c r="F14" s="21" t="s">
        <v>102</v>
      </c>
      <c r="G14" s="23" t="s">
        <v>248</v>
      </c>
      <c r="H14" s="19" t="s">
        <v>179</v>
      </c>
      <c r="I14" s="10" t="s">
        <v>180</v>
      </c>
      <c r="J14" s="19" t="s">
        <v>107</v>
      </c>
      <c r="K14" s="11">
        <v>43913</v>
      </c>
      <c r="L14" s="12" t="str">
        <f t="shared" si="1"/>
        <v/>
      </c>
      <c r="M14" s="12"/>
    </row>
    <row r="15" spans="1:24" ht="18.75" customHeight="1" x14ac:dyDescent="0.15">
      <c r="A15" s="19">
        <v>14</v>
      </c>
      <c r="B15" s="19" t="s">
        <v>108</v>
      </c>
      <c r="C15" s="19" t="s">
        <v>109</v>
      </c>
      <c r="D15" s="20">
        <v>22737</v>
      </c>
      <c r="E15" s="21">
        <f t="shared" ca="1" si="0"/>
        <v>59</v>
      </c>
      <c r="F15" s="21" t="s">
        <v>110</v>
      </c>
      <c r="G15" s="23" t="s">
        <v>249</v>
      </c>
      <c r="H15" s="19" t="s">
        <v>250</v>
      </c>
      <c r="I15" s="10" t="s">
        <v>113</v>
      </c>
      <c r="J15" s="19" t="s">
        <v>28</v>
      </c>
      <c r="K15" s="11">
        <v>43958</v>
      </c>
      <c r="L15" s="12">
        <f t="shared" si="1"/>
        <v>14</v>
      </c>
      <c r="M15" s="12"/>
    </row>
    <row r="16" spans="1:24" ht="18.75" customHeight="1" x14ac:dyDescent="0.15">
      <c r="A16" s="19">
        <v>15</v>
      </c>
      <c r="B16" s="19" t="s">
        <v>114</v>
      </c>
      <c r="C16" s="19" t="s">
        <v>115</v>
      </c>
      <c r="D16" s="20">
        <v>34979</v>
      </c>
      <c r="E16" s="21">
        <f t="shared" ca="1" si="0"/>
        <v>26</v>
      </c>
      <c r="F16" s="21" t="s">
        <v>95</v>
      </c>
      <c r="G16" s="23" t="s">
        <v>247</v>
      </c>
      <c r="H16" s="19" t="s">
        <v>178</v>
      </c>
      <c r="I16" s="10" t="s">
        <v>117</v>
      </c>
      <c r="J16" s="19" t="s">
        <v>92</v>
      </c>
      <c r="K16" s="11">
        <v>44013</v>
      </c>
      <c r="L16" s="12" t="str">
        <f t="shared" si="1"/>
        <v/>
      </c>
      <c r="M16" s="12"/>
    </row>
    <row r="17" spans="1:13" ht="18.75" customHeight="1" x14ac:dyDescent="0.15">
      <c r="A17" s="19">
        <v>16</v>
      </c>
      <c r="B17" s="19" t="s">
        <v>183</v>
      </c>
      <c r="C17" s="19" t="s">
        <v>119</v>
      </c>
      <c r="D17" s="20">
        <v>28989</v>
      </c>
      <c r="E17" s="21">
        <f t="shared" ca="1" si="0"/>
        <v>42</v>
      </c>
      <c r="F17" s="21" t="s">
        <v>184</v>
      </c>
      <c r="G17" s="23" t="s">
        <v>251</v>
      </c>
      <c r="H17" s="19" t="s">
        <v>123</v>
      </c>
      <c r="I17" s="10" t="s">
        <v>185</v>
      </c>
      <c r="J17" s="19" t="s">
        <v>125</v>
      </c>
      <c r="K17" s="11">
        <v>44184</v>
      </c>
      <c r="L17" s="12" t="str">
        <f t="shared" si="1"/>
        <v/>
      </c>
      <c r="M17" s="12"/>
    </row>
    <row r="18" spans="1:13" ht="18.75" customHeight="1" x14ac:dyDescent="0.15">
      <c r="A18" s="19">
        <v>17</v>
      </c>
      <c r="B18" s="19" t="s">
        <v>126</v>
      </c>
      <c r="C18" s="6" t="s">
        <v>127</v>
      </c>
      <c r="D18" s="7">
        <v>31640</v>
      </c>
      <c r="E18" s="21">
        <f t="shared" ca="1" si="0"/>
        <v>35</v>
      </c>
      <c r="F18" s="21" t="s">
        <v>128</v>
      </c>
      <c r="G18" s="9" t="s">
        <v>252</v>
      </c>
      <c r="H18" s="6" t="s">
        <v>130</v>
      </c>
      <c r="I18" s="10" t="s">
        <v>186</v>
      </c>
      <c r="J18" s="19" t="s">
        <v>132</v>
      </c>
      <c r="K18" s="11">
        <v>44206</v>
      </c>
      <c r="L18" s="12" t="str">
        <f t="shared" si="1"/>
        <v/>
      </c>
      <c r="M18" s="12"/>
    </row>
    <row r="19" spans="1:13" ht="18.75" customHeight="1" x14ac:dyDescent="0.15">
      <c r="A19" s="19">
        <v>18</v>
      </c>
      <c r="B19" s="19" t="s">
        <v>133</v>
      </c>
      <c r="C19" s="6" t="s">
        <v>134</v>
      </c>
      <c r="D19" s="7">
        <v>27232</v>
      </c>
      <c r="E19" s="21">
        <f t="shared" ca="1" si="0"/>
        <v>47</v>
      </c>
      <c r="F19" s="21" t="s">
        <v>187</v>
      </c>
      <c r="G19" s="9" t="s">
        <v>253</v>
      </c>
      <c r="H19" s="6" t="s">
        <v>138</v>
      </c>
      <c r="I19" s="10" t="s">
        <v>189</v>
      </c>
      <c r="J19" s="19" t="s">
        <v>51</v>
      </c>
      <c r="K19" s="11">
        <v>44230</v>
      </c>
      <c r="L19" s="12" t="str">
        <f t="shared" si="1"/>
        <v/>
      </c>
      <c r="M19" s="12"/>
    </row>
    <row r="20" spans="1:13" ht="18.75" customHeight="1" x14ac:dyDescent="0.15">
      <c r="A20" s="19">
        <v>19</v>
      </c>
      <c r="B20" s="19" t="s">
        <v>140</v>
      </c>
      <c r="C20" s="6" t="s">
        <v>87</v>
      </c>
      <c r="D20" s="7">
        <v>20601</v>
      </c>
      <c r="E20" s="21">
        <f t="shared" ca="1" si="0"/>
        <v>65</v>
      </c>
      <c r="F20" s="21" t="s">
        <v>190</v>
      </c>
      <c r="G20" s="9" t="s">
        <v>254</v>
      </c>
      <c r="H20" s="6" t="s">
        <v>77</v>
      </c>
      <c r="I20" s="10" t="s">
        <v>144</v>
      </c>
      <c r="J20" s="19" t="s">
        <v>107</v>
      </c>
      <c r="K20" s="11">
        <v>44312</v>
      </c>
      <c r="L20" s="12" t="str">
        <f t="shared" si="1"/>
        <v/>
      </c>
      <c r="M20" s="12"/>
    </row>
    <row r="21" spans="1:13" ht="18.75" customHeight="1" x14ac:dyDescent="0.15">
      <c r="A21" s="19">
        <v>20</v>
      </c>
      <c r="B21" s="19" t="s">
        <v>145</v>
      </c>
      <c r="C21" s="6" t="s">
        <v>146</v>
      </c>
      <c r="D21" s="7">
        <v>32961</v>
      </c>
      <c r="E21" s="21">
        <f t="shared" ca="1" si="0"/>
        <v>31</v>
      </c>
      <c r="F21" s="21" t="s">
        <v>192</v>
      </c>
      <c r="G21" s="9" t="s">
        <v>255</v>
      </c>
      <c r="H21" s="6" t="s">
        <v>149</v>
      </c>
      <c r="I21" s="10" t="s">
        <v>150</v>
      </c>
      <c r="J21" s="19" t="s">
        <v>28</v>
      </c>
      <c r="K21" s="11">
        <v>44355</v>
      </c>
      <c r="L21" s="12" t="str">
        <f t="shared" si="1"/>
        <v/>
      </c>
      <c r="M21" s="12"/>
    </row>
    <row r="22" spans="1:13" ht="18.75" customHeight="1" x14ac:dyDescent="0.15">
      <c r="A22" s="19">
        <v>21</v>
      </c>
      <c r="B22" s="19" t="s">
        <v>151</v>
      </c>
      <c r="C22" s="6" t="s">
        <v>152</v>
      </c>
      <c r="D22" s="7">
        <v>31008</v>
      </c>
      <c r="E22" s="21">
        <f t="shared" ca="1" si="0"/>
        <v>37</v>
      </c>
      <c r="F22" s="21" t="s">
        <v>153</v>
      </c>
      <c r="G22" s="9" t="s">
        <v>256</v>
      </c>
      <c r="H22" s="6" t="s">
        <v>155</v>
      </c>
      <c r="I22" s="10" t="s">
        <v>195</v>
      </c>
      <c r="J22" s="19" t="s">
        <v>132</v>
      </c>
      <c r="K22" s="16">
        <v>44422</v>
      </c>
      <c r="L22" s="12">
        <f t="shared" si="1"/>
        <v>21</v>
      </c>
      <c r="M22" s="12"/>
    </row>
    <row r="23" spans="1:13" ht="18.75" customHeight="1" x14ac:dyDescent="0.15">
      <c r="L23" s="12"/>
      <c r="M23" s="12"/>
    </row>
  </sheetData>
  <phoneticPr fontId="1"/>
  <conditionalFormatting sqref="N5:X9">
    <cfRule type="containsErrors" dxfId="0" priority="1">
      <formula>ISERROR(N5)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2-3-1-2</vt:lpstr>
      <vt:lpstr>2-3-3-1</vt:lpstr>
      <vt:lpstr>2-3-3-2</vt:lpstr>
      <vt:lpstr>2-3-4</vt:lpstr>
      <vt:lpstr>'2-3-1-2'!Extract</vt:lpstr>
      <vt:lpstr>'2-3-3-1'!Extract</vt:lpstr>
      <vt:lpstr>'2-3-3-2'!Extract</vt:lpstr>
      <vt:lpstr>'2-3-4'!Extract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2021-12-15T14:23:00Z</dcterms:created>
  <dcterms:modified xsi:type="dcterms:W3CDTF">2021-12-25T05:08:04Z</dcterms:modified>
</cp:coreProperties>
</file>