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2章\"/>
    </mc:Choice>
  </mc:AlternateContent>
  <xr:revisionPtr revIDLastSave="0" documentId="13_ncr:1_{0671626A-03BC-4D31-B535-74CC0DCDEA46}" xr6:coauthVersionLast="47" xr6:coauthVersionMax="47" xr10:uidLastSave="{00000000-0000-0000-0000-000000000000}"/>
  <bookViews>
    <workbookView xWindow="1590" yWindow="1950" windowWidth="19410" windowHeight="12795" xr2:uid="{14A37156-3B72-451C-BE0A-E8786E3BFD66}"/>
  </bookViews>
  <sheets>
    <sheet name="納品書" sheetId="1" r:id="rId1"/>
    <sheet name="納品表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1" hidden="1">納品表!#REF!</definedName>
    <definedName name="v" localSheetId="1">#REF!</definedName>
    <definedName name="v">#REF!</definedName>
    <definedName name="あ" localSheetId="1">"A-"&amp;TEXT(ROW(#REF!),"000")</definedName>
    <definedName name="あ">"A-"&amp;TEXT(ROW(#REF!),"000")</definedName>
    <definedName name="インテリア" localSheetId="1">#REF!</definedName>
    <definedName name="インテリア">#REF!</definedName>
    <definedName name="フリガナ">[1]名簿!$C$3:$C$20</definedName>
    <definedName name="伊東">'[2]クロス3-別方法'!$B$5:$E$5</definedName>
    <definedName name="営業1課" localSheetId="1">#REF!</definedName>
    <definedName name="営業1課">#REF!</definedName>
    <definedName name="営業2課" localSheetId="1">#REF!</definedName>
    <definedName name="営業2課">#REF!</definedName>
    <definedName name="関西" localSheetId="1">#REF!</definedName>
    <definedName name="関西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1">#REF!</definedName>
    <definedName name="高澤利也">#REF!</definedName>
    <definedName name="佐藤">'[2]クロス3-別方法'!$B$2:$E$2</definedName>
    <definedName name="雑貨" localSheetId="1">#REF!</definedName>
    <definedName name="雑貨">#REF!</definedName>
    <definedName name="資格名">[4]資格一覧!$A$2:$A$51</definedName>
    <definedName name="女" localSheetId="1">#REF!</definedName>
    <definedName name="女">#REF!</definedName>
    <definedName name="上原里香" localSheetId="1">#REF!</definedName>
    <definedName name="上原里香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1">#REF!</definedName>
    <definedName name="浜中美智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1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B12" i="1"/>
  <c r="C12" i="1"/>
  <c r="D12" i="1"/>
  <c r="E12" i="1"/>
  <c r="A13" i="1"/>
  <c r="B13" i="1"/>
  <c r="C13" i="1"/>
  <c r="D13" i="1"/>
  <c r="E13" i="1"/>
  <c r="A14" i="1"/>
  <c r="B14" i="1"/>
  <c r="C14" i="1"/>
  <c r="D14" i="1"/>
  <c r="E14" i="1"/>
  <c r="A15" i="1"/>
  <c r="B15" i="1"/>
  <c r="C15" i="1"/>
  <c r="D15" i="1"/>
  <c r="E15" i="1"/>
  <c r="E11" i="1"/>
  <c r="D11" i="1"/>
  <c r="C11" i="1"/>
  <c r="B11" i="1"/>
  <c r="A11" i="1"/>
  <c r="F4" i="1"/>
  <c r="A5" i="1"/>
  <c r="J2" i="2"/>
  <c r="J3" i="2"/>
  <c r="J4" i="2"/>
  <c r="J5" i="2"/>
  <c r="J6" i="2"/>
  <c r="J7" i="2"/>
  <c r="F12" i="1" l="1"/>
  <c r="F15" i="1"/>
  <c r="F11" i="1"/>
  <c r="F13" i="1"/>
  <c r="F14" i="1"/>
  <c r="C8" i="1" l="1"/>
</calcChain>
</file>

<file path=xl/sharedStrings.xml><?xml version="1.0" encoding="utf-8"?>
<sst xmlns="http://schemas.openxmlformats.org/spreadsheetml/2006/main" count="49" uniqueCount="35">
  <si>
    <t>金額</t>
    <rPh sb="0" eb="2">
      <t>キンガク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</si>
  <si>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</si>
  <si>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</si>
  <si>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</si>
  <si>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商品ID</t>
    <rPh sb="0" eb="2">
      <t>ショウヒン</t>
    </rPh>
    <phoneticPr fontId="2"/>
  </si>
  <si>
    <t>下記のとおり納品いたしました。</t>
    <rPh sb="0" eb="2">
      <t>カキ</t>
    </rPh>
    <rPh sb="6" eb="8">
      <t>ノウヒン</t>
    </rPh>
    <phoneticPr fontId="2"/>
  </si>
  <si>
    <t>(税込)</t>
    <rPh sb="1" eb="3">
      <t>ゼイコミ</t>
    </rPh>
    <phoneticPr fontId="2"/>
  </si>
  <si>
    <t>合計金額</t>
    <rPh sb="0" eb="2">
      <t>ゴウケイ</t>
    </rPh>
    <rPh sb="2" eb="4">
      <t>キンガク</t>
    </rPh>
    <phoneticPr fontId="2"/>
  </si>
  <si>
    <t>不二桜</t>
    <rPh sb="0" eb="3">
      <t>フジサクラ</t>
    </rPh>
    <phoneticPr fontId="2"/>
  </si>
  <si>
    <t>代表者</t>
    <rPh sb="0" eb="3">
      <t>ダイヒョウシャ</t>
    </rPh>
    <phoneticPr fontId="2"/>
  </si>
  <si>
    <t>桜吹雪株式会社</t>
    <rPh sb="0" eb="1">
      <t>サクラ</t>
    </rPh>
    <rPh sb="1" eb="3">
      <t>フブ</t>
    </rPh>
    <rPh sb="3" eb="7">
      <t>カブシキカイシャ</t>
    </rPh>
    <phoneticPr fontId="2"/>
  </si>
  <si>
    <t>御中</t>
    <rPh sb="0" eb="2">
      <t>オンチュウ</t>
    </rPh>
    <phoneticPr fontId="2"/>
  </si>
  <si>
    <t>納品No.</t>
    <rPh sb="0" eb="2">
      <t>ノウヒン</t>
    </rPh>
    <phoneticPr fontId="2"/>
  </si>
  <si>
    <t>伝票No.</t>
    <rPh sb="0" eb="2">
      <t>デンヒョウ</t>
    </rPh>
    <phoneticPr fontId="2"/>
  </si>
  <si>
    <t>発行日</t>
    <rPh sb="0" eb="3">
      <t>ハッコウビ</t>
    </rPh>
    <phoneticPr fontId="2"/>
  </si>
  <si>
    <t>納品書</t>
    <rPh sb="0" eb="3">
      <t>ノウヒンショ</t>
    </rPh>
    <phoneticPr fontId="2"/>
  </si>
  <si>
    <t>アメリカ</t>
  </si>
  <si>
    <t>マカデミア</t>
  </si>
  <si>
    <t>Ｎ012</t>
  </si>
  <si>
    <t>菜ッ津堂</t>
    <rPh sb="0" eb="1">
      <t>ナ</t>
    </rPh>
    <rPh sb="1" eb="2">
      <t>ッ</t>
    </rPh>
    <rPh sb="2" eb="4">
      <t>ツドウ</t>
    </rPh>
    <phoneticPr fontId="2"/>
  </si>
  <si>
    <t>ピスタチオ</t>
  </si>
  <si>
    <t>Ｎ010</t>
  </si>
  <si>
    <t>美乾屋</t>
    <rPh sb="0" eb="1">
      <t>ビ</t>
    </rPh>
    <rPh sb="1" eb="2">
      <t>カワ</t>
    </rPh>
    <rPh sb="2" eb="3">
      <t>ヤ</t>
    </rPh>
    <phoneticPr fontId="2"/>
  </si>
  <si>
    <t>カリフォルニア</t>
  </si>
  <si>
    <t>クルミ</t>
  </si>
  <si>
    <t>Ｎ009</t>
  </si>
  <si>
    <t>アーモンド</t>
  </si>
  <si>
    <t>Ｎ003</t>
  </si>
  <si>
    <t>桜Beans</t>
    <rPh sb="0" eb="6">
      <t>サクラビーンズ</t>
    </rPh>
    <phoneticPr fontId="2"/>
  </si>
  <si>
    <t>Ｎ013</t>
  </si>
  <si>
    <t>胡桃本舗</t>
    <rPh sb="0" eb="2">
      <t>クルミ</t>
    </rPh>
    <rPh sb="2" eb="4">
      <t>ホンポ</t>
    </rPh>
    <phoneticPr fontId="2"/>
  </si>
  <si>
    <t>Ｎ007</t>
  </si>
  <si>
    <t>納品予定日</t>
    <rPh sb="0" eb="2">
      <t>ノウヒン</t>
    </rPh>
    <rPh sb="2" eb="5">
      <t>ヨテイビ</t>
    </rPh>
    <phoneticPr fontId="2"/>
  </si>
  <si>
    <t>原産国</t>
    <rPh sb="0" eb="2">
      <t>ゲンサン</t>
    </rPh>
    <rPh sb="2" eb="3">
      <t>コク</t>
    </rPh>
    <phoneticPr fontId="2"/>
  </si>
  <si>
    <t>納品先</t>
    <rPh sb="0" eb="3">
      <t>ノウヒンサキ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</si>
</sst>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 applyAlignment="1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4" fillId="0" borderId="0" xfId="0" applyFont="1" applyAlignment="1"/>
    <xf numFmtId="0" fontId="5" fillId="0" borderId="4" xfId="0" applyFont="1" applyBorder="1" applyAlignment="1"/>
    <xf numFmtId="38" fontId="6" fillId="0" borderId="4" xfId="1" applyFont="1" applyBorder="1" applyAlignment="1">
      <alignment horizontal="left" vertical="center"/>
    </xf>
    <xf numFmtId="0" fontId="0" fillId="0" borderId="4" xfId="0" applyBorder="1" applyAlignment="1"/>
    <xf numFmtId="0" fontId="7" fillId="0" borderId="4" xfId="0" applyFont="1" applyBorder="1" applyAlignment="1"/>
    <xf numFmtId="0" fontId="4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14" fontId="8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>
      <alignment vertical="center"/>
    </xf>
    <xf numFmtId="38" fontId="11" fillId="0" borderId="1" xfId="1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71D3A-B66C-4456-B999-A359821D37C2}">
  <dimension ref="A1:F25"/>
  <sheetViews>
    <sheetView showGridLines="0" tabSelected="1" workbookViewId="0">
      <selection activeCell="C8" sqref="C8"/>
    </sheetView>
  </sheetViews>
  <sheetFormatPr defaultRowHeight="18.75" x14ac:dyDescent="0.4"/>
  <cols>
    <col min="1" max="1" width="6.75" customWidth="1"/>
    <col min="2" max="2" width="10.125" customWidth="1"/>
    <col min="3" max="3" width="13.5" customWidth="1"/>
    <col min="4" max="4" width="6.25" customWidth="1"/>
    <col min="5" max="5" width="5.375" customWidth="1"/>
    <col min="6" max="6" width="8.375" customWidth="1"/>
  </cols>
  <sheetData>
    <row r="1" spans="1:6" ht="18.75" customHeight="1" x14ac:dyDescent="0.4">
      <c r="A1" s="23" t="s">
        <v>15</v>
      </c>
      <c r="B1" s="23"/>
      <c r="C1" s="23"/>
      <c r="D1" s="23"/>
      <c r="E1" s="23"/>
      <c r="F1" s="23"/>
    </row>
    <row r="2" spans="1:6" ht="12.75" customHeight="1" x14ac:dyDescent="0.4">
      <c r="E2" s="12" t="s">
        <v>14</v>
      </c>
      <c r="F2" s="15">
        <v>44321</v>
      </c>
    </row>
    <row r="3" spans="1:6" ht="12.75" customHeight="1" x14ac:dyDescent="0.4">
      <c r="E3" s="14" t="s">
        <v>13</v>
      </c>
      <c r="F3" s="14">
        <v>1000</v>
      </c>
    </row>
    <row r="4" spans="1:6" ht="12.75" customHeight="1" x14ac:dyDescent="0.4">
      <c r="E4" s="14" t="s">
        <v>12</v>
      </c>
      <c r="F4" s="14">
        <f>VLOOKUP(F3,納品表!A2:C7,2,0)</f>
        <v>20210501</v>
      </c>
    </row>
    <row r="5" spans="1:6" ht="18.75" customHeight="1" x14ac:dyDescent="0.4">
      <c r="A5" s="24" t="str">
        <f>VLOOKUP(F3,納品表!A2:C7,3,0)</f>
        <v>胡桃本舗</v>
      </c>
      <c r="B5" s="24"/>
      <c r="C5" t="s">
        <v>11</v>
      </c>
    </row>
    <row r="6" spans="1:6" ht="18.75" customHeight="1" x14ac:dyDescent="0.4">
      <c r="E6" s="14" t="s">
        <v>10</v>
      </c>
      <c r="F6" s="12"/>
    </row>
    <row r="7" spans="1:6" ht="18.75" customHeight="1" x14ac:dyDescent="0.4">
      <c r="E7" s="13" t="s">
        <v>9</v>
      </c>
      <c r="F7" s="12" t="s">
        <v>8</v>
      </c>
    </row>
    <row r="8" spans="1:6" ht="18.75" customHeight="1" thickBot="1" x14ac:dyDescent="0.45">
      <c r="A8" s="11" t="s">
        <v>7</v>
      </c>
      <c r="B8" s="10"/>
      <c r="C8" s="9">
        <f>_xlfn.AGGREGATE(9,6,F11:F14)</f>
        <v>65000</v>
      </c>
      <c r="D8" s="8" t="s">
        <v>6</v>
      </c>
    </row>
    <row r="9" spans="1:6" ht="18.75" customHeight="1" thickTop="1" x14ac:dyDescent="0.35">
      <c r="A9" s="7" t="s">
        <v>5</v>
      </c>
      <c r="B9" s="7"/>
    </row>
    <row r="10" spans="1:6" ht="18.75" customHeight="1" x14ac:dyDescent="0.4">
      <c r="A10" s="6" t="s">
        <v>4</v>
      </c>
      <c r="B10" s="22" t="s">
        <v>3</v>
      </c>
      <c r="C10" s="22"/>
      <c r="D10" s="5" t="s">
        <v>2</v>
      </c>
      <c r="E10" s="5" t="s">
        <v>1</v>
      </c>
      <c r="F10" s="5" t="s">
        <v>0</v>
      </c>
    </row>
    <row r="11" spans="1:6" ht="18.75" customHeight="1" x14ac:dyDescent="0.4">
      <c r="A11" s="2" t="str">
        <f>INDEX(納品表!$A$2:$H$7,SMALL(納品表!$J$2:$J$7,ROW(A1)),4)</f>
        <v>Ｎ007</v>
      </c>
      <c r="B11" s="2" t="str">
        <f>INDEX(納品表!$A$2:$H$7,SMALL(納品表!$J$2:$J$7,ROW(B1)),5)</f>
        <v>クルミ</v>
      </c>
      <c r="C11" s="4" t="str">
        <f>INDEX(納品表!$A$2:$H$7,SMALL(納品表!$J$2:$J$7,ROW(C1)),6)</f>
        <v>アメリカ</v>
      </c>
      <c r="D11" s="3">
        <f>INDEX(納品表!$A$2:$H$7,SMALL(納品表!$J$2:$J$7,ROW(D1)),7)</f>
        <v>1000</v>
      </c>
      <c r="E11" s="2">
        <f>INDEX(納品表!$A$2:$H$7,SMALL(納品表!$J$2:$J$7,ROW(E1)),8)</f>
        <v>35</v>
      </c>
      <c r="F11" s="1">
        <f>D11*E11</f>
        <v>35000</v>
      </c>
    </row>
    <row r="12" spans="1:6" ht="18.75" customHeight="1" x14ac:dyDescent="0.4">
      <c r="A12" s="2" t="str">
        <f>INDEX(納品表!$A$2:$H$7,SMALL(納品表!$J$2:$J$7,ROW(A2)),4)</f>
        <v>Ｎ013</v>
      </c>
      <c r="B12" s="2" t="str">
        <f>INDEX(納品表!$A$2:$H$7,SMALL(納品表!$J$2:$J$7,ROW(B2)),5)</f>
        <v>マカデミア</v>
      </c>
      <c r="C12" s="4" t="str">
        <f>INDEX(納品表!$A$2:$H$7,SMALL(納品表!$J$2:$J$7,ROW(C2)),6)</f>
        <v>カリフォルニア</v>
      </c>
      <c r="D12" s="3">
        <f>INDEX(納品表!$A$2:$H$7,SMALL(納品表!$J$2:$J$7,ROW(D2)),7)</f>
        <v>1500</v>
      </c>
      <c r="E12" s="2">
        <f>INDEX(納品表!$A$2:$H$7,SMALL(納品表!$J$2:$J$7,ROW(E2)),8)</f>
        <v>20</v>
      </c>
      <c r="F12" s="1">
        <f>D12*E12</f>
        <v>30000</v>
      </c>
    </row>
    <row r="13" spans="1:6" ht="18.75" customHeight="1" x14ac:dyDescent="0.4">
      <c r="A13" s="2" t="e">
        <f>INDEX(納品表!$A$2:$H$7,SMALL(納品表!$J$2:$J$7,ROW(A3)),4)</f>
        <v>#NUM!</v>
      </c>
      <c r="B13" s="2" t="e">
        <f>INDEX(納品表!$A$2:$H$7,SMALL(納品表!$J$2:$J$7,ROW(B3)),5)</f>
        <v>#NUM!</v>
      </c>
      <c r="C13" s="4" t="e">
        <f>INDEX(納品表!$A$2:$H$7,SMALL(納品表!$J$2:$J$7,ROW(C3)),6)</f>
        <v>#NUM!</v>
      </c>
      <c r="D13" s="3" t="e">
        <f>INDEX(納品表!$A$2:$H$7,SMALL(納品表!$J$2:$J$7,ROW(D3)),7)</f>
        <v>#NUM!</v>
      </c>
      <c r="E13" s="2" t="e">
        <f>INDEX(納品表!$A$2:$H$7,SMALL(納品表!$J$2:$J$7,ROW(E3)),8)</f>
        <v>#NUM!</v>
      </c>
      <c r="F13" s="1" t="e">
        <f>D13*E13</f>
        <v>#NUM!</v>
      </c>
    </row>
    <row r="14" spans="1:6" ht="18.75" customHeight="1" x14ac:dyDescent="0.4">
      <c r="A14" s="2" t="e">
        <f>INDEX(納品表!$A$2:$H$7,SMALL(納品表!$J$2:$J$7,ROW(A4)),4)</f>
        <v>#NUM!</v>
      </c>
      <c r="B14" s="2" t="e">
        <f>INDEX(納品表!$A$2:$H$7,SMALL(納品表!$J$2:$J$7,ROW(B4)),5)</f>
        <v>#NUM!</v>
      </c>
      <c r="C14" s="4" t="e">
        <f>INDEX(納品表!$A$2:$H$7,SMALL(納品表!$J$2:$J$7,ROW(C4)),6)</f>
        <v>#NUM!</v>
      </c>
      <c r="D14" s="3" t="e">
        <f>INDEX(納品表!$A$2:$H$7,SMALL(納品表!$J$2:$J$7,ROW(D4)),7)</f>
        <v>#NUM!</v>
      </c>
      <c r="E14" s="2" t="e">
        <f>INDEX(納品表!$A$2:$H$7,SMALL(納品表!$J$2:$J$7,ROW(E4)),8)</f>
        <v>#NUM!</v>
      </c>
      <c r="F14" s="1" t="e">
        <f>D14*E14</f>
        <v>#NUM!</v>
      </c>
    </row>
    <row r="15" spans="1:6" ht="18.75" customHeight="1" x14ac:dyDescent="0.4">
      <c r="A15" s="2" t="e">
        <f>INDEX(納品表!$A$2:$H$7,SMALL(納品表!$J$2:$J$7,ROW(A5)),4)</f>
        <v>#NUM!</v>
      </c>
      <c r="B15" s="2" t="e">
        <f>INDEX(納品表!$A$2:$H$7,SMALL(納品表!$J$2:$J$7,ROW(B5)),5)</f>
        <v>#NUM!</v>
      </c>
      <c r="C15" s="4" t="e">
        <f>INDEX(納品表!$A$2:$H$7,SMALL(納品表!$J$2:$J$7,ROW(C5)),6)</f>
        <v>#NUM!</v>
      </c>
      <c r="D15" s="3" t="e">
        <f>INDEX(納品表!$A$2:$H$7,SMALL(納品表!$J$2:$J$7,ROW(D5)),7)</f>
        <v>#NUM!</v>
      </c>
      <c r="E15" s="2" t="e">
        <f>INDEX(納品表!$A$2:$H$7,SMALL(納品表!$J$2:$J$7,ROW(E5)),8)</f>
        <v>#NUM!</v>
      </c>
      <c r="F15" s="1" t="e">
        <f>D15*E15</f>
        <v>#NUM!</v>
      </c>
    </row>
    <row r="16" spans="1:6" ht="18.75" customHeight="1" x14ac:dyDescent="0.4"/>
    <row r="17" customFormat="1" ht="18.75" customHeight="1" x14ac:dyDescent="0.4"/>
    <row r="18" customFormat="1" ht="18.75" customHeight="1" x14ac:dyDescent="0.4"/>
    <row r="19" customFormat="1" ht="18.75" customHeight="1" x14ac:dyDescent="0.4"/>
    <row r="20" customFormat="1" ht="18.75" customHeight="1" x14ac:dyDescent="0.4"/>
    <row r="21" customFormat="1" ht="18.75" customHeight="1" x14ac:dyDescent="0.4"/>
    <row r="22" customFormat="1" ht="18.75" customHeight="1" x14ac:dyDescent="0.4"/>
    <row r="23" customFormat="1" ht="18.75" customHeight="1" x14ac:dyDescent="0.4"/>
    <row r="24" customFormat="1" ht="18.75" customHeight="1" x14ac:dyDescent="0.4"/>
    <row r="25" customFormat="1" ht="18.75" customHeight="1" x14ac:dyDescent="0.4"/>
  </sheetData>
  <mergeCells count="3">
    <mergeCell ref="B10:C10"/>
    <mergeCell ref="A1:F1"/>
    <mergeCell ref="A5:B5"/>
  </mergeCells>
  <phoneticPr fontId="2"/>
  <conditionalFormatting sqref="A11:F15">
    <cfRule type="containsErrors" dxfId="0" priority="1">
      <formula>ISERROR(A11)</formula>
    </cfRule>
  </conditionalFormatting>
  <pageMargins left="0.7" right="0.7" top="0.75" bottom="0.75" header="0.3" footer="0.3"/>
  <pageSetup paperSize="9" orientation="portrait" r:id="rId1"/>
  <ignoredErrors>
    <ignoredError sqref="F13:F15 F1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FC0A0-1272-45A2-8966-286CD4890DC5}">
  <dimension ref="A1:J7"/>
  <sheetViews>
    <sheetView workbookViewId="0">
      <selection activeCell="J2" sqref="J2"/>
    </sheetView>
  </sheetViews>
  <sheetFormatPr defaultColWidth="9" defaultRowHeight="18.75" x14ac:dyDescent="0.4"/>
  <cols>
    <col min="1" max="1" width="7.375" style="16" customWidth="1"/>
    <col min="2" max="2" width="10.125" style="16" customWidth="1"/>
    <col min="3" max="3" width="10.375" style="16" customWidth="1"/>
    <col min="4" max="4" width="7.375" style="16" customWidth="1"/>
    <col min="5" max="5" width="10.75" style="16" customWidth="1"/>
    <col min="6" max="6" width="13.375" style="16" customWidth="1"/>
    <col min="7" max="7" width="7.875" style="16" customWidth="1"/>
    <col min="8" max="8" width="5.5" style="16" customWidth="1"/>
    <col min="9" max="9" width="11" style="17" customWidth="1"/>
    <col min="10" max="10" width="5.625" style="16" customWidth="1"/>
    <col min="11" max="16384" width="9" style="16"/>
  </cols>
  <sheetData>
    <row r="1" spans="1:10" x14ac:dyDescent="0.4">
      <c r="A1" s="20" t="s">
        <v>13</v>
      </c>
      <c r="B1" s="20" t="s">
        <v>12</v>
      </c>
      <c r="C1" s="20" t="s">
        <v>34</v>
      </c>
      <c r="D1" s="20" t="s">
        <v>4</v>
      </c>
      <c r="E1" s="20" t="s">
        <v>3</v>
      </c>
      <c r="F1" s="20" t="s">
        <v>33</v>
      </c>
      <c r="G1" s="20" t="s">
        <v>2</v>
      </c>
      <c r="H1" s="20" t="s">
        <v>1</v>
      </c>
      <c r="I1" s="20" t="s">
        <v>32</v>
      </c>
      <c r="J1" s="17"/>
    </row>
    <row r="2" spans="1:10" x14ac:dyDescent="0.4">
      <c r="A2" s="18">
        <v>1000</v>
      </c>
      <c r="B2" s="18">
        <v>20210501</v>
      </c>
      <c r="C2" s="18" t="s">
        <v>30</v>
      </c>
      <c r="D2" s="18" t="s">
        <v>31</v>
      </c>
      <c r="E2" s="18" t="s">
        <v>24</v>
      </c>
      <c r="F2" s="18" t="s">
        <v>16</v>
      </c>
      <c r="G2" s="19">
        <v>1000</v>
      </c>
      <c r="H2" s="18">
        <v>35</v>
      </c>
      <c r="I2" s="21">
        <v>44317</v>
      </c>
      <c r="J2" s="17">
        <f>IF(A2=納品書!$F$3,ROW(A1),"")</f>
        <v>1</v>
      </c>
    </row>
    <row r="3" spans="1:10" x14ac:dyDescent="0.4">
      <c r="A3" s="18">
        <v>1000</v>
      </c>
      <c r="B3" s="18">
        <v>20210501</v>
      </c>
      <c r="C3" s="18" t="s">
        <v>30</v>
      </c>
      <c r="D3" s="18" t="s">
        <v>29</v>
      </c>
      <c r="E3" s="18" t="s">
        <v>17</v>
      </c>
      <c r="F3" s="18" t="s">
        <v>23</v>
      </c>
      <c r="G3" s="19">
        <v>1500</v>
      </c>
      <c r="H3" s="18">
        <v>20</v>
      </c>
      <c r="I3" s="21">
        <v>44317</v>
      </c>
      <c r="J3" s="17">
        <f>IF(A3=納品書!$F$3,ROW(A2),"")</f>
        <v>2</v>
      </c>
    </row>
    <row r="4" spans="1:10" x14ac:dyDescent="0.4">
      <c r="A4" s="18">
        <v>1001</v>
      </c>
      <c r="B4" s="18">
        <v>20210503</v>
      </c>
      <c r="C4" s="18" t="s">
        <v>28</v>
      </c>
      <c r="D4" s="18" t="s">
        <v>27</v>
      </c>
      <c r="E4" s="18" t="s">
        <v>26</v>
      </c>
      <c r="F4" s="18" t="s">
        <v>16</v>
      </c>
      <c r="G4" s="19">
        <v>1800</v>
      </c>
      <c r="H4" s="18">
        <v>50</v>
      </c>
      <c r="I4" s="21">
        <v>44319</v>
      </c>
      <c r="J4" s="17" t="str">
        <f>IF(A4=納品書!$F$3,ROW(A3),"")</f>
        <v/>
      </c>
    </row>
    <row r="5" spans="1:10" x14ac:dyDescent="0.4">
      <c r="A5" s="18">
        <v>1002</v>
      </c>
      <c r="B5" s="18">
        <v>20210507</v>
      </c>
      <c r="C5" s="18" t="s">
        <v>22</v>
      </c>
      <c r="D5" s="18" t="s">
        <v>25</v>
      </c>
      <c r="E5" s="18" t="s">
        <v>24</v>
      </c>
      <c r="F5" s="18" t="s">
        <v>23</v>
      </c>
      <c r="G5" s="19">
        <v>1000</v>
      </c>
      <c r="H5" s="18">
        <v>30</v>
      </c>
      <c r="I5" s="21">
        <v>44323</v>
      </c>
      <c r="J5" s="17" t="str">
        <f>IF(A5=納品書!$F$3,ROW(A4),"")</f>
        <v/>
      </c>
    </row>
    <row r="6" spans="1:10" x14ac:dyDescent="0.4">
      <c r="A6" s="18">
        <v>1002</v>
      </c>
      <c r="B6" s="18">
        <v>20210507</v>
      </c>
      <c r="C6" s="18" t="s">
        <v>22</v>
      </c>
      <c r="D6" s="18" t="s">
        <v>21</v>
      </c>
      <c r="E6" s="18" t="s">
        <v>20</v>
      </c>
      <c r="F6" s="18" t="s">
        <v>16</v>
      </c>
      <c r="G6" s="19">
        <v>1500</v>
      </c>
      <c r="H6" s="18">
        <v>50</v>
      </c>
      <c r="I6" s="21">
        <v>44323</v>
      </c>
      <c r="J6" s="17" t="str">
        <f>IF(A6=納品書!$F$3,ROW(A5),"")</f>
        <v/>
      </c>
    </row>
    <row r="7" spans="1:10" x14ac:dyDescent="0.4">
      <c r="A7" s="18">
        <v>1003</v>
      </c>
      <c r="B7" s="18">
        <v>20210510</v>
      </c>
      <c r="C7" s="18" t="s">
        <v>19</v>
      </c>
      <c r="D7" s="18" t="s">
        <v>18</v>
      </c>
      <c r="E7" s="18" t="s">
        <v>17</v>
      </c>
      <c r="F7" s="18" t="s">
        <v>16</v>
      </c>
      <c r="G7" s="19">
        <v>1500</v>
      </c>
      <c r="H7" s="18">
        <v>40</v>
      </c>
      <c r="I7" s="21">
        <v>44326</v>
      </c>
      <c r="J7" s="17" t="str">
        <f>IF(A7=納品書!$F$3,ROW(A6),"")</f>
        <v/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納品表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2021-07-25T05:02:50Z</dcterms:created>
  <dcterms:modified xsi:type="dcterms:W3CDTF">2021-12-25T05:05:27Z</dcterms:modified>
</cp:coreProperties>
</file>