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4320"/>
  </bookViews>
  <sheets>
    <sheet name="請求書" sheetId="1" r:id="rId1"/>
    <sheet name="納品書" sheetId="3" r:id="rId2"/>
  </sheets>
  <calcPr calcId="145621"/>
</workbook>
</file>

<file path=xl/calcChain.xml><?xml version="1.0" encoding="utf-8"?>
<calcChain xmlns="http://schemas.openxmlformats.org/spreadsheetml/2006/main">
  <c r="I33" i="3" l="1"/>
  <c r="I34" i="3"/>
  <c r="I35" i="3"/>
  <c r="C14" i="3"/>
  <c r="A7" i="3"/>
  <c r="A17" i="3"/>
  <c r="C17" i="3"/>
  <c r="G17" i="3"/>
  <c r="H17" i="3"/>
  <c r="I17" i="3"/>
  <c r="A18" i="3"/>
  <c r="C18" i="3"/>
  <c r="G18" i="3"/>
  <c r="H18" i="3"/>
  <c r="I18" i="3"/>
  <c r="A19" i="3"/>
  <c r="C19" i="3"/>
  <c r="G19" i="3"/>
  <c r="H19" i="3"/>
  <c r="I19" i="3"/>
  <c r="A20" i="3"/>
  <c r="C20" i="3"/>
  <c r="G20" i="3"/>
  <c r="H20" i="3"/>
  <c r="I20" i="3"/>
  <c r="A21" i="3"/>
  <c r="C21" i="3"/>
  <c r="G21" i="3"/>
  <c r="H21" i="3"/>
  <c r="I21" i="3"/>
  <c r="A22" i="3"/>
  <c r="C22" i="3"/>
  <c r="G22" i="3"/>
  <c r="H22" i="3"/>
  <c r="I22" i="3"/>
  <c r="A23" i="3"/>
  <c r="C23" i="3"/>
  <c r="G23" i="3"/>
  <c r="H23" i="3"/>
  <c r="I23" i="3"/>
  <c r="A24" i="3"/>
  <c r="C24" i="3"/>
  <c r="G24" i="3"/>
  <c r="H24" i="3"/>
  <c r="I24" i="3"/>
  <c r="A25" i="3"/>
  <c r="C25" i="3"/>
  <c r="G25" i="3"/>
  <c r="H25" i="3"/>
  <c r="I25" i="3"/>
  <c r="A26" i="3"/>
  <c r="C26" i="3"/>
  <c r="G26" i="3"/>
  <c r="H26" i="3"/>
  <c r="I26" i="3"/>
  <c r="A27" i="3"/>
  <c r="C27" i="3"/>
  <c r="G27" i="3"/>
  <c r="H27" i="3"/>
  <c r="I27" i="3"/>
  <c r="A28" i="3"/>
  <c r="C28" i="3"/>
  <c r="G28" i="3"/>
  <c r="H28" i="3"/>
  <c r="I28" i="3"/>
  <c r="A29" i="3"/>
  <c r="C29" i="3"/>
  <c r="G29" i="3"/>
  <c r="H29" i="3"/>
  <c r="I29" i="3"/>
  <c r="A30" i="3"/>
  <c r="C30" i="3"/>
  <c r="G30" i="3"/>
  <c r="H30" i="3"/>
  <c r="I30" i="3"/>
  <c r="A31" i="3"/>
  <c r="C31" i="3"/>
  <c r="G31" i="3"/>
  <c r="H31" i="3"/>
  <c r="I31" i="3"/>
  <c r="A32" i="3"/>
  <c r="C32" i="3"/>
  <c r="G32" i="3"/>
  <c r="H32" i="3"/>
  <c r="I32" i="3"/>
  <c r="I19" i="1" l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H18" i="1"/>
  <c r="I18" i="1" s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17" i="1"/>
  <c r="I33" i="1" l="1"/>
  <c r="I34" i="1" s="1"/>
  <c r="I35" i="1" s="1"/>
  <c r="C14" i="1" s="1"/>
</calcChain>
</file>

<file path=xl/sharedStrings.xml><?xml version="1.0" encoding="utf-8"?>
<sst xmlns="http://schemas.openxmlformats.org/spreadsheetml/2006/main" count="57" uniqueCount="29">
  <si>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</si>
  <si>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</si>
  <si>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</si>
  <si>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</si>
  <si>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</si>
  <si>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</si>
  <si>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</si>
  <si>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</si>
  <si>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</si>
  <si>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</si>
  <si>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</si>
  <si>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</si>
  <si>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</si>
  <si>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</si>
  <si>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</si>
  <si>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</si>
  <si>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</si>
  <si>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</si>
  <si>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</si>
  <si>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</si>
  <si>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</si>
  <si>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</si>
  <si>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</si>
  <si>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</si>
  <si>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</si>
  <si>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</si>
  <si>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</si>
  <si>
    <t>納品書</t>
    <rPh sb="0" eb="3">
      <t>ノウヒンショ</t>
    </rPh>
    <phoneticPr fontId="2"/>
  </si>
  <si>
    <t>下記の通り納品いたしました。</t>
    <rPh sb="0" eb="2">
      <t>カキ</t>
    </rPh>
    <rPh sb="3" eb="4">
      <t>トオ</t>
    </rPh>
    <rPh sb="5" eb="7">
      <t>ノウヒン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</si>
</sst>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4" borderId="10" xfId="1" applyFont="1" applyFill="1" applyBorder="1">
      <alignment vertical="center"/>
    </xf>
    <xf numFmtId="38" fontId="0" fillId="4" borderId="14" xfId="1" applyFont="1" applyFill="1" applyBorder="1">
      <alignment vertical="center"/>
    </xf>
    <xf numFmtId="38" fontId="0" fillId="4" borderId="16" xfId="1" applyFont="1" applyFill="1" applyBorder="1">
      <alignment vertical="center"/>
    </xf>
    <xf numFmtId="38" fontId="0" fillId="4" borderId="20" xfId="1" applyFont="1" applyFill="1" applyBorder="1">
      <alignment vertical="center"/>
    </xf>
    <xf numFmtId="38" fontId="4" fillId="0" borderId="5" xfId="1" applyFont="1" applyBorder="1">
      <alignment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>
      <alignment vertical="center"/>
    </xf>
    <xf numFmtId="38" fontId="0" fillId="6" borderId="10" xfId="1" applyFont="1" applyFill="1" applyBorder="1">
      <alignment vertical="center"/>
    </xf>
    <xf numFmtId="38" fontId="0" fillId="6" borderId="14" xfId="1" applyFont="1" applyFill="1" applyBorder="1">
      <alignment vertical="center"/>
    </xf>
    <xf numFmtId="38" fontId="0" fillId="6" borderId="16" xfId="1" applyFont="1" applyFill="1" applyBorder="1">
      <alignment vertical="center"/>
    </xf>
    <xf numFmtId="38" fontId="0" fillId="6" borderId="20" xfId="1" applyFont="1" applyFill="1" applyBorder="1">
      <alignment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7" xfId="0" applyNumberFormat="1" applyBorder="1" applyAlignment="1">
      <alignment horizontal="left" vertical="center" indent="1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/>
    </xf>
    <xf numFmtId="176" fontId="8" fillId="0" borderId="1" xfId="2" applyNumberFormat="1" applyFont="1" applyBorder="1" applyAlignment="1">
      <alignment vertical="center"/>
    </xf>
    <xf numFmtId="0" fontId="0" fillId="6" borderId="15" xfId="0" applyFill="1" applyBorder="1" applyAlignment="1">
      <alignment horizontal="left" vertical="center" indent="2"/>
    </xf>
    <xf numFmtId="0" fontId="0" fillId="6" borderId="16" xfId="0" applyFill="1" applyBorder="1" applyAlignment="1">
      <alignment horizontal="left" vertical="center" indent="2"/>
    </xf>
    <xf numFmtId="0" fontId="0" fillId="6" borderId="17" xfId="0" applyNumberFormat="1" applyFill="1" applyBorder="1" applyAlignment="1">
      <alignment horizontal="left" vertical="center" indent="1"/>
    </xf>
    <xf numFmtId="0" fontId="0" fillId="6" borderId="18" xfId="0" applyNumberFormat="1" applyFill="1" applyBorder="1" applyAlignment="1">
      <alignment horizontal="left" vertical="center" indent="1"/>
    </xf>
    <xf numFmtId="0" fontId="0" fillId="6" borderId="19" xfId="0" applyNumberFormat="1" applyFill="1" applyBorder="1" applyAlignment="1">
      <alignment horizontal="left" vertical="center" indent="1"/>
    </xf>
    <xf numFmtId="0" fontId="0" fillId="6" borderId="9" xfId="0" applyFill="1" applyBorder="1" applyAlignment="1">
      <alignment horizontal="left" vertical="center" indent="2"/>
    </xf>
    <xf numFmtId="0" fontId="0" fillId="6" borderId="10" xfId="0" applyFill="1" applyBorder="1" applyAlignment="1">
      <alignment horizontal="left" vertical="center" indent="2"/>
    </xf>
    <xf numFmtId="0" fontId="0" fillId="6" borderId="11" xfId="0" applyNumberFormat="1" applyFill="1" applyBorder="1" applyAlignment="1">
      <alignment horizontal="left" vertical="center" indent="1"/>
    </xf>
    <xf numFmtId="0" fontId="0" fillId="6" borderId="12" xfId="0" applyNumberFormat="1" applyFill="1" applyBorder="1" applyAlignment="1">
      <alignment horizontal="left" vertical="center" indent="1"/>
    </xf>
    <xf numFmtId="0" fontId="0" fillId="6" borderId="13" xfId="0" applyNumberFormat="1" applyFill="1" applyBorder="1" applyAlignment="1">
      <alignment horizontal="left" vertical="center" indent="1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3" fillId="5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distributed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51" t="s">
        <v>0</v>
      </c>
      <c r="B2" s="51"/>
      <c r="C2" s="51"/>
      <c r="D2" s="51"/>
      <c r="E2" s="51"/>
      <c r="F2" s="51"/>
      <c r="G2" s="51"/>
      <c r="H2" s="51"/>
      <c r="I2" s="51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52"/>
      <c r="I4" s="52"/>
    </row>
    <row r="5" spans="1:13" x14ac:dyDescent="0.15">
      <c r="G5" s="3" t="s">
        <v>2</v>
      </c>
      <c r="H5" s="53"/>
      <c r="I5" s="54"/>
    </row>
    <row r="7" spans="1:13" ht="13.5" customHeight="1" x14ac:dyDescent="0.15">
      <c r="A7" s="70"/>
      <c r="B7" s="70"/>
      <c r="C7" s="70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55" t="s">
        <v>9</v>
      </c>
      <c r="B14" s="55"/>
      <c r="C14" s="56">
        <f>I35</f>
        <v>24150</v>
      </c>
      <c r="D14" s="56"/>
      <c r="E14" s="9"/>
    </row>
    <row r="15" spans="1:13" x14ac:dyDescent="0.15">
      <c r="K15" s="10" t="s">
        <v>10</v>
      </c>
    </row>
    <row r="16" spans="1:13" ht="14.25" thickBot="1" x14ac:dyDescent="0.2">
      <c r="A16" s="48" t="s">
        <v>11</v>
      </c>
      <c r="B16" s="49"/>
      <c r="C16" s="49" t="s">
        <v>12</v>
      </c>
      <c r="D16" s="49"/>
      <c r="E16" s="49"/>
      <c r="F16" s="49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32">
        <v>102</v>
      </c>
      <c r="B17" s="33"/>
      <c r="C17" s="50" t="str">
        <f>IF(A17="","",VLOOKUP(A17,$K$17:$M$22,2,FALSE))</f>
        <v>コインケース（ナチュラル）</v>
      </c>
      <c r="D17" s="50"/>
      <c r="E17" s="50"/>
      <c r="F17" s="50"/>
      <c r="G17" s="18">
        <v>2</v>
      </c>
      <c r="H17" s="18">
        <f>IF(A17="","",VLOOKUP(A17,$K$17:$M$22,3,FALSE))</f>
        <v>5800</v>
      </c>
      <c r="I17" s="19">
        <f>IF(A17="","",G17*H17)</f>
        <v>11600</v>
      </c>
      <c r="K17" s="14">
        <v>101</v>
      </c>
      <c r="L17" s="14" t="s">
        <v>17</v>
      </c>
      <c r="M17" s="15">
        <v>5800</v>
      </c>
    </row>
    <row r="18" spans="1:13" x14ac:dyDescent="0.15">
      <c r="A18" s="43">
        <v>104</v>
      </c>
      <c r="B18" s="44"/>
      <c r="C18" s="45" t="str">
        <f t="shared" ref="C18:C32" si="0">IF(A18="","",VLOOKUP(A18,$K$17:$M$22,2,FALSE))</f>
        <v>IDケース（ナチュラル）</v>
      </c>
      <c r="D18" s="46"/>
      <c r="E18" s="46"/>
      <c r="F18" s="47"/>
      <c r="G18" s="20">
        <v>3</v>
      </c>
      <c r="H18" s="20">
        <f t="shared" ref="H18:H32" si="1">IF(A18="","",VLOOKUP(A18,$K$17:$M$22,3,FALSE))</f>
        <v>3800</v>
      </c>
      <c r="I18" s="21">
        <f t="shared" ref="I18:I32" si="2">IF(A18="","",G18*H18)</f>
        <v>11400</v>
      </c>
      <c r="K18" s="14">
        <v>102</v>
      </c>
      <c r="L18" s="14" t="s">
        <v>18</v>
      </c>
      <c r="M18" s="15">
        <v>5800</v>
      </c>
    </row>
    <row r="19" spans="1:13" x14ac:dyDescent="0.15">
      <c r="A19" s="32"/>
      <c r="B19" s="33"/>
      <c r="C19" s="34" t="str">
        <f t="shared" si="0"/>
        <v/>
      </c>
      <c r="D19" s="35"/>
      <c r="E19" s="35"/>
      <c r="F19" s="36"/>
      <c r="G19" s="18"/>
      <c r="H19" s="18" t="str">
        <f t="shared" si="1"/>
        <v/>
      </c>
      <c r="I19" s="19" t="str">
        <f t="shared" si="2"/>
        <v/>
      </c>
      <c r="K19" s="14">
        <v>103</v>
      </c>
      <c r="L19" s="14" t="s">
        <v>19</v>
      </c>
      <c r="M19" s="15">
        <v>3800</v>
      </c>
    </row>
    <row r="20" spans="1:13" x14ac:dyDescent="0.15">
      <c r="A20" s="43"/>
      <c r="B20" s="44"/>
      <c r="C20" s="45" t="str">
        <f t="shared" si="0"/>
        <v/>
      </c>
      <c r="D20" s="46"/>
      <c r="E20" s="46"/>
      <c r="F20" s="47"/>
      <c r="G20" s="20"/>
      <c r="H20" s="20" t="str">
        <f t="shared" si="1"/>
        <v/>
      </c>
      <c r="I20" s="21" t="str">
        <f t="shared" si="2"/>
        <v/>
      </c>
      <c r="K20" s="14">
        <v>104</v>
      </c>
      <c r="L20" s="14" t="s">
        <v>20</v>
      </c>
      <c r="M20" s="15">
        <v>3800</v>
      </c>
    </row>
    <row r="21" spans="1:13" x14ac:dyDescent="0.15">
      <c r="A21" s="32"/>
      <c r="B21" s="33"/>
      <c r="C21" s="34" t="str">
        <f t="shared" si="0"/>
        <v/>
      </c>
      <c r="D21" s="35"/>
      <c r="E21" s="35"/>
      <c r="F21" s="36"/>
      <c r="G21" s="18"/>
      <c r="H21" s="18" t="str">
        <f t="shared" si="1"/>
        <v/>
      </c>
      <c r="I21" s="19" t="str">
        <f t="shared" si="2"/>
        <v/>
      </c>
      <c r="K21" s="14">
        <v>105</v>
      </c>
      <c r="L21" s="14" t="s">
        <v>21</v>
      </c>
      <c r="M21" s="15">
        <v>13500</v>
      </c>
    </row>
    <row r="22" spans="1:13" x14ac:dyDescent="0.15">
      <c r="A22" s="43"/>
      <c r="B22" s="44"/>
      <c r="C22" s="45" t="str">
        <f t="shared" si="0"/>
        <v/>
      </c>
      <c r="D22" s="46"/>
      <c r="E22" s="46"/>
      <c r="F22" s="47"/>
      <c r="G22" s="20"/>
      <c r="H22" s="20" t="str">
        <f t="shared" si="1"/>
        <v/>
      </c>
      <c r="I22" s="21" t="str">
        <f t="shared" si="2"/>
        <v/>
      </c>
      <c r="K22" s="14">
        <v>106</v>
      </c>
      <c r="L22" s="14" t="s">
        <v>22</v>
      </c>
      <c r="M22" s="15">
        <v>13500</v>
      </c>
    </row>
    <row r="23" spans="1:13" x14ac:dyDescent="0.15">
      <c r="A23" s="32"/>
      <c r="B23" s="33"/>
      <c r="C23" s="34" t="str">
        <f t="shared" si="0"/>
        <v/>
      </c>
      <c r="D23" s="35"/>
      <c r="E23" s="35"/>
      <c r="F23" s="36"/>
      <c r="G23" s="18"/>
      <c r="H23" s="18" t="str">
        <f t="shared" si="1"/>
        <v/>
      </c>
      <c r="I23" s="19" t="str">
        <f t="shared" si="2"/>
        <v/>
      </c>
    </row>
    <row r="24" spans="1:13" x14ac:dyDescent="0.15">
      <c r="A24" s="43"/>
      <c r="B24" s="44"/>
      <c r="C24" s="45" t="str">
        <f t="shared" si="0"/>
        <v/>
      </c>
      <c r="D24" s="46"/>
      <c r="E24" s="46"/>
      <c r="F24" s="47"/>
      <c r="G24" s="20"/>
      <c r="H24" s="20" t="str">
        <f t="shared" si="1"/>
        <v/>
      </c>
      <c r="I24" s="21" t="str">
        <f t="shared" si="2"/>
        <v/>
      </c>
    </row>
    <row r="25" spans="1:13" x14ac:dyDescent="0.15">
      <c r="A25" s="32"/>
      <c r="B25" s="33"/>
      <c r="C25" s="34" t="str">
        <f t="shared" si="0"/>
        <v/>
      </c>
      <c r="D25" s="35"/>
      <c r="E25" s="35"/>
      <c r="F25" s="36"/>
      <c r="G25" s="18"/>
      <c r="H25" s="18" t="str">
        <f t="shared" si="1"/>
        <v/>
      </c>
      <c r="I25" s="19" t="str">
        <f t="shared" si="2"/>
        <v/>
      </c>
    </row>
    <row r="26" spans="1:13" x14ac:dyDescent="0.15">
      <c r="A26" s="43"/>
      <c r="B26" s="44"/>
      <c r="C26" s="45" t="str">
        <f t="shared" si="0"/>
        <v/>
      </c>
      <c r="D26" s="46"/>
      <c r="E26" s="46"/>
      <c r="F26" s="47"/>
      <c r="G26" s="20"/>
      <c r="H26" s="20" t="str">
        <f t="shared" si="1"/>
        <v/>
      </c>
      <c r="I26" s="21" t="str">
        <f t="shared" si="2"/>
        <v/>
      </c>
    </row>
    <row r="27" spans="1:13" x14ac:dyDescent="0.15">
      <c r="A27" s="32"/>
      <c r="B27" s="33"/>
      <c r="C27" s="34" t="str">
        <f t="shared" si="0"/>
        <v/>
      </c>
      <c r="D27" s="35"/>
      <c r="E27" s="35"/>
      <c r="F27" s="36"/>
      <c r="G27" s="18"/>
      <c r="H27" s="18" t="str">
        <f t="shared" si="1"/>
        <v/>
      </c>
      <c r="I27" s="19" t="str">
        <f t="shared" si="2"/>
        <v/>
      </c>
    </row>
    <row r="28" spans="1:13" x14ac:dyDescent="0.15">
      <c r="A28" s="43"/>
      <c r="B28" s="44"/>
      <c r="C28" s="45" t="str">
        <f t="shared" si="0"/>
        <v/>
      </c>
      <c r="D28" s="46"/>
      <c r="E28" s="46"/>
      <c r="F28" s="47"/>
      <c r="G28" s="20"/>
      <c r="H28" s="20" t="str">
        <f t="shared" si="1"/>
        <v/>
      </c>
      <c r="I28" s="21" t="str">
        <f t="shared" si="2"/>
        <v/>
      </c>
    </row>
    <row r="29" spans="1:13" x14ac:dyDescent="0.15">
      <c r="A29" s="32"/>
      <c r="B29" s="33"/>
      <c r="C29" s="34" t="str">
        <f t="shared" si="0"/>
        <v/>
      </c>
      <c r="D29" s="35"/>
      <c r="E29" s="35"/>
      <c r="F29" s="36"/>
      <c r="G29" s="18"/>
      <c r="H29" s="18" t="str">
        <f t="shared" si="1"/>
        <v/>
      </c>
      <c r="I29" s="19" t="str">
        <f t="shared" si="2"/>
        <v/>
      </c>
    </row>
    <row r="30" spans="1:13" x14ac:dyDescent="0.15">
      <c r="A30" s="43"/>
      <c r="B30" s="44"/>
      <c r="C30" s="45" t="str">
        <f t="shared" si="0"/>
        <v/>
      </c>
      <c r="D30" s="46"/>
      <c r="E30" s="46"/>
      <c r="F30" s="47"/>
      <c r="G30" s="20"/>
      <c r="H30" s="20" t="str">
        <f t="shared" si="1"/>
        <v/>
      </c>
      <c r="I30" s="21" t="str">
        <f t="shared" si="2"/>
        <v/>
      </c>
    </row>
    <row r="31" spans="1:13" x14ac:dyDescent="0.15">
      <c r="A31" s="32"/>
      <c r="B31" s="33"/>
      <c r="C31" s="34" t="str">
        <f t="shared" si="0"/>
        <v/>
      </c>
      <c r="D31" s="35"/>
      <c r="E31" s="35"/>
      <c r="F31" s="36"/>
      <c r="G31" s="18"/>
      <c r="H31" s="18" t="str">
        <f t="shared" si="1"/>
        <v/>
      </c>
      <c r="I31" s="19" t="str">
        <f t="shared" si="2"/>
        <v/>
      </c>
    </row>
    <row r="32" spans="1:13" x14ac:dyDescent="0.15">
      <c r="A32" s="37"/>
      <c r="B32" s="38"/>
      <c r="C32" s="39" t="str">
        <f t="shared" si="0"/>
        <v/>
      </c>
      <c r="D32" s="40"/>
      <c r="E32" s="40"/>
      <c r="F32" s="41"/>
      <c r="G32" s="22"/>
      <c r="H32" s="22" t="str">
        <f t="shared" si="1"/>
        <v/>
      </c>
      <c r="I32" s="23" t="str">
        <f t="shared" si="2"/>
        <v/>
      </c>
    </row>
    <row r="33" spans="1:9" x14ac:dyDescent="0.15">
      <c r="H33" s="16" t="s">
        <v>23</v>
      </c>
      <c r="I33" s="24">
        <f>SUM(I17:I32)</f>
        <v>23000</v>
      </c>
    </row>
    <row r="34" spans="1:9" x14ac:dyDescent="0.15">
      <c r="H34" s="16" t="s">
        <v>24</v>
      </c>
      <c r="I34" s="15">
        <f>ROUNDDOWN(I33*0.05,0)</f>
        <v>1150</v>
      </c>
    </row>
    <row r="35" spans="1:9" x14ac:dyDescent="0.15">
      <c r="H35" s="16" t="s">
        <v>25</v>
      </c>
      <c r="I35" s="15">
        <f>SUM(I33:I34)</f>
        <v>24150</v>
      </c>
    </row>
    <row r="38" spans="1:9" ht="51.75" customHeight="1" x14ac:dyDescent="0.15">
      <c r="A38" s="42" t="s">
        <v>26</v>
      </c>
      <c r="B38" s="42"/>
      <c r="C38" s="42"/>
      <c r="D38" s="42"/>
      <c r="E38" s="42"/>
      <c r="F38" s="42"/>
      <c r="G38" s="42"/>
      <c r="H38" s="42"/>
      <c r="I38" s="42"/>
    </row>
  </sheetData>
  <mergeCells count="41">
    <mergeCell ref="A2:I2"/>
    <mergeCell ref="H4:I4"/>
    <mergeCell ref="H5:I5"/>
    <mergeCell ref="A7:C7"/>
    <mergeCell ref="A14:B14"/>
    <mergeCell ref="C14:D14"/>
    <mergeCell ref="A16:B16"/>
    <mergeCell ref="C16:F16"/>
    <mergeCell ref="A17:B17"/>
    <mergeCell ref="C17:F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3:B23"/>
    <mergeCell ref="C23:F23"/>
    <mergeCell ref="A24:B24"/>
    <mergeCell ref="C24:F24"/>
    <mergeCell ref="A25:B25"/>
    <mergeCell ref="C25:F25"/>
    <mergeCell ref="A26:B26"/>
    <mergeCell ref="C26:F26"/>
    <mergeCell ref="A27:B27"/>
    <mergeCell ref="C27:F27"/>
    <mergeCell ref="A28:B28"/>
    <mergeCell ref="C28:F28"/>
    <mergeCell ref="A29:B29"/>
    <mergeCell ref="C29:F29"/>
    <mergeCell ref="A30:B30"/>
    <mergeCell ref="C30:F30"/>
    <mergeCell ref="A31:B31"/>
    <mergeCell ref="C31:F31"/>
    <mergeCell ref="A32:B32"/>
    <mergeCell ref="C32:F32"/>
    <mergeCell ref="A38:I3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38"/>
  <sheetViews>
    <sheetView zoomScaleNormal="100" workbookViewId="0">
      <selection activeCell="A7" sqref="A7:C7"/>
    </sheetView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69" t="s">
        <v>27</v>
      </c>
      <c r="B2" s="69"/>
      <c r="C2" s="69"/>
      <c r="D2" s="69"/>
      <c r="E2" s="69"/>
      <c r="F2" s="69"/>
      <c r="G2" s="69"/>
      <c r="H2" s="69"/>
      <c r="I2" s="69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17" t="s">
        <v>1</v>
      </c>
      <c r="H4" s="52"/>
      <c r="I4" s="52"/>
    </row>
    <row r="5" spans="1:13" x14ac:dyDescent="0.15">
      <c r="G5" s="17" t="s">
        <v>2</v>
      </c>
      <c r="H5" s="53"/>
      <c r="I5" s="54"/>
    </row>
    <row r="7" spans="1:13" ht="13.5" customHeight="1" x14ac:dyDescent="0.15">
      <c r="A7" s="70" t="str">
        <f>IF(請求書!A7="","",請求書!A7)</f>
        <v/>
      </c>
      <c r="B7" s="70"/>
      <c r="C7" s="70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28</v>
      </c>
    </row>
    <row r="14" spans="1:13" ht="14.25" x14ac:dyDescent="0.15">
      <c r="A14" s="55" t="s">
        <v>9</v>
      </c>
      <c r="B14" s="55"/>
      <c r="C14" s="56">
        <f>IF(請求書!C14="","",請求書!C14)</f>
        <v>24150</v>
      </c>
      <c r="D14" s="56"/>
      <c r="E14" s="9"/>
    </row>
    <row r="15" spans="1:13" x14ac:dyDescent="0.15">
      <c r="K15" s="10" t="s">
        <v>10</v>
      </c>
    </row>
    <row r="16" spans="1:13" ht="14.25" thickBot="1" x14ac:dyDescent="0.2">
      <c r="A16" s="67" t="s">
        <v>11</v>
      </c>
      <c r="B16" s="68"/>
      <c r="C16" s="68" t="s">
        <v>12</v>
      </c>
      <c r="D16" s="68"/>
      <c r="E16" s="68"/>
      <c r="F16" s="68"/>
      <c r="G16" s="25" t="s">
        <v>13</v>
      </c>
      <c r="H16" s="25" t="s">
        <v>14</v>
      </c>
      <c r="I16" s="26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32">
        <f>IF(請求書!A17="","",請求書!A17)</f>
        <v>102</v>
      </c>
      <c r="B17" s="33"/>
      <c r="C17" s="50" t="str">
        <f>IF(請求書!C17="","",請求書!C17)</f>
        <v>コインケース（ナチュラル）</v>
      </c>
      <c r="D17" s="50"/>
      <c r="E17" s="50"/>
      <c r="F17" s="50"/>
      <c r="G17" s="18">
        <f>IF(請求書!G17="","",請求書!G17)</f>
        <v>2</v>
      </c>
      <c r="H17" s="18">
        <f>IF(請求書!H17="","",請求書!H17)</f>
        <v>5800</v>
      </c>
      <c r="I17" s="19">
        <f>IF(請求書!I17="","",請求書!I17)</f>
        <v>11600</v>
      </c>
      <c r="K17" s="14">
        <v>101</v>
      </c>
      <c r="L17" s="14" t="s">
        <v>17</v>
      </c>
      <c r="M17" s="15">
        <v>5800</v>
      </c>
    </row>
    <row r="18" spans="1:13" x14ac:dyDescent="0.15">
      <c r="A18" s="62">
        <f>IF(請求書!A18="","",請求書!A18)</f>
        <v>104</v>
      </c>
      <c r="B18" s="63"/>
      <c r="C18" s="64" t="str">
        <f>IF(請求書!C18="","",請求書!C18)</f>
        <v>IDケース（ナチュラル）</v>
      </c>
      <c r="D18" s="65"/>
      <c r="E18" s="65"/>
      <c r="F18" s="66"/>
      <c r="G18" s="28">
        <f>IF(請求書!G18="","",請求書!G18)</f>
        <v>3</v>
      </c>
      <c r="H18" s="28">
        <f>IF(請求書!H18="","",請求書!H18)</f>
        <v>3800</v>
      </c>
      <c r="I18" s="29">
        <f>IF(請求書!I18="","",請求書!I18)</f>
        <v>11400</v>
      </c>
      <c r="K18" s="14">
        <v>102</v>
      </c>
      <c r="L18" s="14" t="s">
        <v>18</v>
      </c>
      <c r="M18" s="15">
        <v>5800</v>
      </c>
    </row>
    <row r="19" spans="1:13" x14ac:dyDescent="0.15">
      <c r="A19" s="32" t="str">
        <f>IF(請求書!A19="","",請求書!A19)</f>
        <v/>
      </c>
      <c r="B19" s="33"/>
      <c r="C19" s="34" t="str">
        <f>IF(請求書!C19="","",請求書!C19)</f>
        <v/>
      </c>
      <c r="D19" s="35"/>
      <c r="E19" s="35"/>
      <c r="F19" s="36"/>
      <c r="G19" s="18" t="str">
        <f>IF(請求書!G19="","",請求書!G19)</f>
        <v/>
      </c>
      <c r="H19" s="18" t="str">
        <f>IF(請求書!H19="","",請求書!H19)</f>
        <v/>
      </c>
      <c r="I19" s="19" t="str">
        <f>IF(請求書!I19="","",請求書!I19)</f>
        <v/>
      </c>
      <c r="K19" s="14">
        <v>103</v>
      </c>
      <c r="L19" s="14" t="s">
        <v>19</v>
      </c>
      <c r="M19" s="15">
        <v>3800</v>
      </c>
    </row>
    <row r="20" spans="1:13" x14ac:dyDescent="0.15">
      <c r="A20" s="62" t="str">
        <f>IF(請求書!A20="","",請求書!A20)</f>
        <v/>
      </c>
      <c r="B20" s="63"/>
      <c r="C20" s="64" t="str">
        <f>IF(請求書!C20="","",請求書!C20)</f>
        <v/>
      </c>
      <c r="D20" s="65"/>
      <c r="E20" s="65"/>
      <c r="F20" s="66"/>
      <c r="G20" s="28" t="str">
        <f>IF(請求書!G20="","",請求書!G20)</f>
        <v/>
      </c>
      <c r="H20" s="28" t="str">
        <f>IF(請求書!H20="","",請求書!H20)</f>
        <v/>
      </c>
      <c r="I20" s="29" t="str">
        <f>IF(請求書!I20="","",請求書!I20)</f>
        <v/>
      </c>
      <c r="K20" s="14">
        <v>104</v>
      </c>
      <c r="L20" s="14" t="s">
        <v>20</v>
      </c>
      <c r="M20" s="15">
        <v>3800</v>
      </c>
    </row>
    <row r="21" spans="1:13" x14ac:dyDescent="0.15">
      <c r="A21" s="32" t="str">
        <f>IF(請求書!A21="","",請求書!A21)</f>
        <v/>
      </c>
      <c r="B21" s="33"/>
      <c r="C21" s="34" t="str">
        <f>IF(請求書!C21="","",請求書!C21)</f>
        <v/>
      </c>
      <c r="D21" s="35"/>
      <c r="E21" s="35"/>
      <c r="F21" s="36"/>
      <c r="G21" s="18" t="str">
        <f>IF(請求書!G21="","",請求書!G21)</f>
        <v/>
      </c>
      <c r="H21" s="18" t="str">
        <f>IF(請求書!H21="","",請求書!H21)</f>
        <v/>
      </c>
      <c r="I21" s="19" t="str">
        <f>IF(請求書!I21="","",請求書!I21)</f>
        <v/>
      </c>
      <c r="K21" s="14">
        <v>105</v>
      </c>
      <c r="L21" s="14" t="s">
        <v>21</v>
      </c>
      <c r="M21" s="15">
        <v>13500</v>
      </c>
    </row>
    <row r="22" spans="1:13" x14ac:dyDescent="0.15">
      <c r="A22" s="62" t="str">
        <f>IF(請求書!A22="","",請求書!A22)</f>
        <v/>
      </c>
      <c r="B22" s="63"/>
      <c r="C22" s="64" t="str">
        <f>IF(請求書!C22="","",請求書!C22)</f>
        <v/>
      </c>
      <c r="D22" s="65"/>
      <c r="E22" s="65"/>
      <c r="F22" s="66"/>
      <c r="G22" s="28" t="str">
        <f>IF(請求書!G22="","",請求書!G22)</f>
        <v/>
      </c>
      <c r="H22" s="28" t="str">
        <f>IF(請求書!H22="","",請求書!H22)</f>
        <v/>
      </c>
      <c r="I22" s="29" t="str">
        <f>IF(請求書!I22="","",請求書!I22)</f>
        <v/>
      </c>
      <c r="K22" s="14">
        <v>106</v>
      </c>
      <c r="L22" s="14" t="s">
        <v>22</v>
      </c>
      <c r="M22" s="15">
        <v>13500</v>
      </c>
    </row>
    <row r="23" spans="1:13" x14ac:dyDescent="0.15">
      <c r="A23" s="32" t="str">
        <f>IF(請求書!A23="","",請求書!A23)</f>
        <v/>
      </c>
      <c r="B23" s="33"/>
      <c r="C23" s="34" t="str">
        <f>IF(請求書!C23="","",請求書!C23)</f>
        <v/>
      </c>
      <c r="D23" s="35"/>
      <c r="E23" s="35"/>
      <c r="F23" s="36"/>
      <c r="G23" s="18" t="str">
        <f>IF(請求書!G23="","",請求書!G23)</f>
        <v/>
      </c>
      <c r="H23" s="18" t="str">
        <f>IF(請求書!H23="","",請求書!H23)</f>
        <v/>
      </c>
      <c r="I23" s="19" t="str">
        <f>IF(請求書!I23="","",請求書!I23)</f>
        <v/>
      </c>
    </row>
    <row r="24" spans="1:13" x14ac:dyDescent="0.15">
      <c r="A24" s="62" t="str">
        <f>IF(請求書!A24="","",請求書!A24)</f>
        <v/>
      </c>
      <c r="B24" s="63"/>
      <c r="C24" s="64" t="str">
        <f>IF(請求書!C24="","",請求書!C24)</f>
        <v/>
      </c>
      <c r="D24" s="65"/>
      <c r="E24" s="65"/>
      <c r="F24" s="66"/>
      <c r="G24" s="28" t="str">
        <f>IF(請求書!G24="","",請求書!G24)</f>
        <v/>
      </c>
      <c r="H24" s="28" t="str">
        <f>IF(請求書!H24="","",請求書!H24)</f>
        <v/>
      </c>
      <c r="I24" s="29" t="str">
        <f>IF(請求書!I24="","",請求書!I24)</f>
        <v/>
      </c>
    </row>
    <row r="25" spans="1:13" x14ac:dyDescent="0.15">
      <c r="A25" s="32" t="str">
        <f>IF(請求書!A25="","",請求書!A25)</f>
        <v/>
      </c>
      <c r="B25" s="33"/>
      <c r="C25" s="34" t="str">
        <f>IF(請求書!C25="","",請求書!C25)</f>
        <v/>
      </c>
      <c r="D25" s="35"/>
      <c r="E25" s="35"/>
      <c r="F25" s="36"/>
      <c r="G25" s="18" t="str">
        <f>IF(請求書!G25="","",請求書!G25)</f>
        <v/>
      </c>
      <c r="H25" s="18" t="str">
        <f>IF(請求書!H25="","",請求書!H25)</f>
        <v/>
      </c>
      <c r="I25" s="19" t="str">
        <f>IF(請求書!I25="","",請求書!I25)</f>
        <v/>
      </c>
    </row>
    <row r="26" spans="1:13" x14ac:dyDescent="0.15">
      <c r="A26" s="62" t="str">
        <f>IF(請求書!A26="","",請求書!A26)</f>
        <v/>
      </c>
      <c r="B26" s="63"/>
      <c r="C26" s="64" t="str">
        <f>IF(請求書!C26="","",請求書!C26)</f>
        <v/>
      </c>
      <c r="D26" s="65"/>
      <c r="E26" s="65"/>
      <c r="F26" s="66"/>
      <c r="G26" s="28" t="str">
        <f>IF(請求書!G26="","",請求書!G26)</f>
        <v/>
      </c>
      <c r="H26" s="28" t="str">
        <f>IF(請求書!H26="","",請求書!H26)</f>
        <v/>
      </c>
      <c r="I26" s="29" t="str">
        <f>IF(請求書!I26="","",請求書!I26)</f>
        <v/>
      </c>
    </row>
    <row r="27" spans="1:13" x14ac:dyDescent="0.15">
      <c r="A27" s="32" t="str">
        <f>IF(請求書!A27="","",請求書!A27)</f>
        <v/>
      </c>
      <c r="B27" s="33"/>
      <c r="C27" s="34" t="str">
        <f>IF(請求書!C27="","",請求書!C27)</f>
        <v/>
      </c>
      <c r="D27" s="35"/>
      <c r="E27" s="35"/>
      <c r="F27" s="36"/>
      <c r="G27" s="18" t="str">
        <f>IF(請求書!G27="","",請求書!G27)</f>
        <v/>
      </c>
      <c r="H27" s="18" t="str">
        <f>IF(請求書!H27="","",請求書!H27)</f>
        <v/>
      </c>
      <c r="I27" s="19" t="str">
        <f>IF(請求書!I27="","",請求書!I27)</f>
        <v/>
      </c>
    </row>
    <row r="28" spans="1:13" x14ac:dyDescent="0.15">
      <c r="A28" s="62" t="str">
        <f>IF(請求書!A28="","",請求書!A28)</f>
        <v/>
      </c>
      <c r="B28" s="63"/>
      <c r="C28" s="64" t="str">
        <f>IF(請求書!C28="","",請求書!C28)</f>
        <v/>
      </c>
      <c r="D28" s="65"/>
      <c r="E28" s="65"/>
      <c r="F28" s="66"/>
      <c r="G28" s="28" t="str">
        <f>IF(請求書!G28="","",請求書!G28)</f>
        <v/>
      </c>
      <c r="H28" s="28" t="str">
        <f>IF(請求書!H28="","",請求書!H28)</f>
        <v/>
      </c>
      <c r="I28" s="29" t="str">
        <f>IF(請求書!I28="","",請求書!I28)</f>
        <v/>
      </c>
    </row>
    <row r="29" spans="1:13" x14ac:dyDescent="0.15">
      <c r="A29" s="32" t="str">
        <f>IF(請求書!A29="","",請求書!A29)</f>
        <v/>
      </c>
      <c r="B29" s="33"/>
      <c r="C29" s="34" t="str">
        <f>IF(請求書!C29="","",請求書!C29)</f>
        <v/>
      </c>
      <c r="D29" s="35"/>
      <c r="E29" s="35"/>
      <c r="F29" s="36"/>
      <c r="G29" s="18" t="str">
        <f>IF(請求書!G29="","",請求書!G29)</f>
        <v/>
      </c>
      <c r="H29" s="18" t="str">
        <f>IF(請求書!H29="","",請求書!H29)</f>
        <v/>
      </c>
      <c r="I29" s="19" t="str">
        <f>IF(請求書!I29="","",請求書!I29)</f>
        <v/>
      </c>
    </row>
    <row r="30" spans="1:13" x14ac:dyDescent="0.15">
      <c r="A30" s="62" t="str">
        <f>IF(請求書!A30="","",請求書!A30)</f>
        <v/>
      </c>
      <c r="B30" s="63"/>
      <c r="C30" s="64" t="str">
        <f>IF(請求書!C30="","",請求書!C30)</f>
        <v/>
      </c>
      <c r="D30" s="65"/>
      <c r="E30" s="65"/>
      <c r="F30" s="66"/>
      <c r="G30" s="28" t="str">
        <f>IF(請求書!G30="","",請求書!G30)</f>
        <v/>
      </c>
      <c r="H30" s="28" t="str">
        <f>IF(請求書!H30="","",請求書!H30)</f>
        <v/>
      </c>
      <c r="I30" s="29" t="str">
        <f>IF(請求書!I30="","",請求書!I30)</f>
        <v/>
      </c>
    </row>
    <row r="31" spans="1:13" x14ac:dyDescent="0.15">
      <c r="A31" s="32" t="str">
        <f>IF(請求書!A31="","",請求書!A31)</f>
        <v/>
      </c>
      <c r="B31" s="33"/>
      <c r="C31" s="34" t="str">
        <f>IF(請求書!C31="","",請求書!C31)</f>
        <v/>
      </c>
      <c r="D31" s="35"/>
      <c r="E31" s="35"/>
      <c r="F31" s="36"/>
      <c r="G31" s="18" t="str">
        <f>IF(請求書!G31="","",請求書!G31)</f>
        <v/>
      </c>
      <c r="H31" s="18" t="str">
        <f>IF(請求書!H31="","",請求書!H31)</f>
        <v/>
      </c>
      <c r="I31" s="19" t="str">
        <f>IF(請求書!I31="","",請求書!I31)</f>
        <v/>
      </c>
    </row>
    <row r="32" spans="1:13" x14ac:dyDescent="0.15">
      <c r="A32" s="57" t="str">
        <f>IF(請求書!A32="","",請求書!A32)</f>
        <v/>
      </c>
      <c r="B32" s="58"/>
      <c r="C32" s="59" t="str">
        <f>IF(請求書!C32="","",請求書!C32)</f>
        <v/>
      </c>
      <c r="D32" s="60"/>
      <c r="E32" s="60"/>
      <c r="F32" s="61"/>
      <c r="G32" s="30" t="str">
        <f>IF(請求書!G32="","",請求書!G32)</f>
        <v/>
      </c>
      <c r="H32" s="30" t="str">
        <f>IF(請求書!H32="","",請求書!H32)</f>
        <v/>
      </c>
      <c r="I32" s="31" t="str">
        <f>IF(請求書!I32="","",請求書!I32)</f>
        <v/>
      </c>
    </row>
    <row r="33" spans="1:9" x14ac:dyDescent="0.15">
      <c r="H33" s="27" t="s">
        <v>23</v>
      </c>
      <c r="I33" s="24">
        <f>IF(請求書!I33="","",請求書!I33)</f>
        <v>23000</v>
      </c>
    </row>
    <row r="34" spans="1:9" x14ac:dyDescent="0.15">
      <c r="H34" s="27" t="s">
        <v>24</v>
      </c>
      <c r="I34" s="15">
        <f>IF(請求書!I34="","",請求書!I34)</f>
        <v>1150</v>
      </c>
    </row>
    <row r="35" spans="1:9" x14ac:dyDescent="0.15">
      <c r="H35" s="27" t="s">
        <v>25</v>
      </c>
      <c r="I35" s="15">
        <f>IF(請求書!I35="","",請求書!I35)</f>
        <v>24150</v>
      </c>
    </row>
    <row r="38" spans="1:9" ht="51.75" customHeight="1" x14ac:dyDescent="0.15">
      <c r="A38" s="42"/>
      <c r="B38" s="42"/>
      <c r="C38" s="42"/>
      <c r="D38" s="42"/>
      <c r="E38" s="42"/>
      <c r="F38" s="42"/>
      <c r="G38" s="42"/>
      <c r="H38" s="42"/>
      <c r="I38" s="42"/>
    </row>
  </sheetData>
  <mergeCells count="41">
    <mergeCell ref="A2:I2"/>
    <mergeCell ref="H4:I4"/>
    <mergeCell ref="H5:I5"/>
    <mergeCell ref="A7:C7"/>
    <mergeCell ref="A14:B14"/>
    <mergeCell ref="C14:D14"/>
    <mergeCell ref="A16:B16"/>
    <mergeCell ref="C16:F16"/>
    <mergeCell ref="A17:B17"/>
    <mergeCell ref="C17:F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3:B23"/>
    <mergeCell ref="C23:F23"/>
    <mergeCell ref="A24:B24"/>
    <mergeCell ref="C24:F24"/>
    <mergeCell ref="A25:B25"/>
    <mergeCell ref="C25:F25"/>
    <mergeCell ref="A26:B26"/>
    <mergeCell ref="C26:F26"/>
    <mergeCell ref="A27:B27"/>
    <mergeCell ref="C27:F27"/>
    <mergeCell ref="A28:B28"/>
    <mergeCell ref="C28:F28"/>
    <mergeCell ref="A29:B29"/>
    <mergeCell ref="C29:F29"/>
    <mergeCell ref="A30:B30"/>
    <mergeCell ref="C30:F30"/>
    <mergeCell ref="A31:B31"/>
    <mergeCell ref="C31:F31"/>
    <mergeCell ref="A32:B32"/>
    <mergeCell ref="C32:F32"/>
    <mergeCell ref="A38:I3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納品書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2012-01-05T06:23:16Z</dcterms:modified>
</cp:coreProperties>
</file>