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390" windowHeight="9780"/>
  </bookViews>
  <sheets>
    <sheet name="売上リスト" sheetId="4" r:id="rId1"/>
    <sheet name="顧客リスト" sheetId="1" r:id="rId2"/>
    <sheet name="会員種類" sheetId="2" r:id="rId3"/>
    <sheet name="商品リスト" sheetId="3" r:id="rId4"/>
  </sheets>
  <definedNames>
    <definedName name="_xlnm._FilterDatabase" localSheetId="0" hidden="1">売上リスト!$A$1:$M$71</definedName>
  </definedNames>
  <calcPr calcId="145621"/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2" i="4"/>
  <c r="F2" i="4"/>
  <c r="F3" i="4" l="1"/>
  <c r="K2" i="4" l="1"/>
  <c r="M2" i="4" s="1"/>
  <c r="K5" i="4"/>
  <c r="M5" i="4" s="1"/>
  <c r="K6" i="4"/>
  <c r="M6" i="4" s="1"/>
  <c r="K4" i="4"/>
  <c r="M4" i="4" s="1"/>
  <c r="K7" i="4"/>
  <c r="M7" i="4" s="1"/>
  <c r="K11" i="4"/>
  <c r="M11" i="4" s="1"/>
  <c r="K9" i="4"/>
  <c r="M9" i="4" s="1"/>
  <c r="K10" i="4"/>
  <c r="M10" i="4" s="1"/>
  <c r="K8" i="4"/>
  <c r="M8" i="4" s="1"/>
  <c r="K13" i="4"/>
  <c r="M13" i="4" s="1"/>
  <c r="K12" i="4"/>
  <c r="M12" i="4" s="1"/>
  <c r="K14" i="4"/>
  <c r="M14" i="4" s="1"/>
  <c r="K17" i="4"/>
  <c r="M17" i="4" s="1"/>
  <c r="K15" i="4"/>
  <c r="M15" i="4" s="1"/>
  <c r="K16" i="4"/>
  <c r="M16" i="4" s="1"/>
  <c r="K19" i="4"/>
  <c r="M19" i="4" s="1"/>
  <c r="K18" i="4"/>
  <c r="M18" i="4" s="1"/>
  <c r="K20" i="4"/>
  <c r="M20" i="4" s="1"/>
  <c r="K21" i="4"/>
  <c r="M21" i="4" s="1"/>
  <c r="K22" i="4"/>
  <c r="M22" i="4" s="1"/>
  <c r="K23" i="4"/>
  <c r="M23" i="4" s="1"/>
  <c r="K24" i="4"/>
  <c r="M24" i="4" s="1"/>
  <c r="K26" i="4"/>
  <c r="M26" i="4" s="1"/>
  <c r="K27" i="4"/>
  <c r="M27" i="4" s="1"/>
  <c r="K25" i="4"/>
  <c r="M25" i="4" s="1"/>
  <c r="K30" i="4"/>
  <c r="M30" i="4" s="1"/>
  <c r="K29" i="4"/>
  <c r="M29" i="4" s="1"/>
  <c r="K28" i="4"/>
  <c r="M28" i="4" s="1"/>
  <c r="K31" i="4"/>
  <c r="M31" i="4" s="1"/>
  <c r="K35" i="4"/>
  <c r="M35" i="4" s="1"/>
  <c r="K33" i="4"/>
  <c r="M33" i="4" s="1"/>
  <c r="K32" i="4"/>
  <c r="M32" i="4" s="1"/>
  <c r="K34" i="4"/>
  <c r="M34" i="4" s="1"/>
  <c r="K36" i="4"/>
  <c r="M36" i="4" s="1"/>
  <c r="K37" i="4"/>
  <c r="M37" i="4" s="1"/>
  <c r="K39" i="4"/>
  <c r="M39" i="4" s="1"/>
  <c r="K38" i="4"/>
  <c r="M38" i="4" s="1"/>
  <c r="K41" i="4"/>
  <c r="M41" i="4" s="1"/>
  <c r="K42" i="4"/>
  <c r="M42" i="4" s="1"/>
  <c r="K40" i="4"/>
  <c r="M40" i="4" s="1"/>
  <c r="K43" i="4"/>
  <c r="M43" i="4" s="1"/>
  <c r="K45" i="4"/>
  <c r="M45" i="4" s="1"/>
  <c r="K48" i="4"/>
  <c r="M48" i="4" s="1"/>
  <c r="K44" i="4"/>
  <c r="M44" i="4" s="1"/>
  <c r="K46" i="4"/>
  <c r="M46" i="4" s="1"/>
  <c r="K47" i="4"/>
  <c r="M47" i="4" s="1"/>
  <c r="K52" i="4"/>
  <c r="M52" i="4" s="1"/>
  <c r="K54" i="4"/>
  <c r="M54" i="4" s="1"/>
  <c r="K49" i="4"/>
  <c r="M49" i="4" s="1"/>
  <c r="K50" i="4"/>
  <c r="M50" i="4" s="1"/>
  <c r="K53" i="4"/>
  <c r="M53" i="4" s="1"/>
  <c r="K51" i="4"/>
  <c r="M51" i="4" s="1"/>
  <c r="K55" i="4"/>
  <c r="M55" i="4" s="1"/>
  <c r="K58" i="4"/>
  <c r="M58" i="4" s="1"/>
  <c r="K57" i="4"/>
  <c r="M57" i="4" s="1"/>
  <c r="K56" i="4"/>
  <c r="M56" i="4" s="1"/>
  <c r="K60" i="4"/>
  <c r="M60" i="4" s="1"/>
  <c r="K59" i="4"/>
  <c r="M59" i="4" s="1"/>
  <c r="K61" i="4"/>
  <c r="M61" i="4" s="1"/>
  <c r="K63" i="4"/>
  <c r="M63" i="4" s="1"/>
  <c r="K64" i="4"/>
  <c r="M64" i="4" s="1"/>
  <c r="K62" i="4"/>
  <c r="M62" i="4" s="1"/>
  <c r="K70" i="4"/>
  <c r="M70" i="4" s="1"/>
  <c r="K69" i="4"/>
  <c r="M69" i="4" s="1"/>
  <c r="K67" i="4"/>
  <c r="M67" i="4" s="1"/>
  <c r="K71" i="4"/>
  <c r="M71" i="4" s="1"/>
  <c r="K66" i="4"/>
  <c r="M66" i="4" s="1"/>
  <c r="K68" i="4"/>
  <c r="M68" i="4" s="1"/>
  <c r="K65" i="4"/>
  <c r="M65" i="4" s="1"/>
  <c r="K3" i="4"/>
  <c r="M3" i="4" s="1"/>
  <c r="J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J2" i="4"/>
  <c r="J5" i="4"/>
  <c r="J6" i="4"/>
  <c r="J4" i="4"/>
  <c r="J7" i="4"/>
  <c r="J11" i="4"/>
  <c r="J9" i="4"/>
  <c r="J10" i="4"/>
  <c r="J8" i="4"/>
  <c r="J13" i="4"/>
  <c r="J12" i="4"/>
  <c r="J14" i="4"/>
  <c r="J17" i="4"/>
  <c r="J15" i="4"/>
  <c r="J16" i="4"/>
  <c r="J19" i="4"/>
  <c r="J18" i="4"/>
  <c r="J20" i="4"/>
  <c r="J21" i="4"/>
  <c r="J22" i="4"/>
  <c r="J23" i="4"/>
  <c r="J24" i="4"/>
  <c r="J26" i="4"/>
  <c r="J27" i="4"/>
  <c r="J25" i="4"/>
  <c r="J30" i="4"/>
  <c r="J29" i="4"/>
  <c r="J28" i="4"/>
  <c r="J31" i="4"/>
  <c r="J35" i="4"/>
  <c r="J33" i="4"/>
  <c r="J32" i="4"/>
  <c r="J34" i="4"/>
  <c r="J36" i="4"/>
  <c r="J37" i="4"/>
  <c r="J39" i="4"/>
  <c r="J38" i="4"/>
  <c r="J41" i="4"/>
  <c r="J42" i="4"/>
  <c r="J40" i="4"/>
  <c r="J43" i="4"/>
  <c r="J45" i="4"/>
  <c r="J48" i="4"/>
  <c r="J44" i="4"/>
  <c r="J46" i="4"/>
  <c r="J47" i="4"/>
  <c r="J52" i="4"/>
  <c r="J54" i="4"/>
  <c r="J49" i="4"/>
  <c r="J50" i="4"/>
  <c r="J53" i="4"/>
  <c r="J51" i="4"/>
  <c r="J55" i="4"/>
  <c r="J58" i="4"/>
  <c r="J57" i="4"/>
  <c r="J56" i="4"/>
  <c r="J60" i="4"/>
  <c r="J59" i="4"/>
  <c r="J61" i="4"/>
  <c r="J63" i="4"/>
  <c r="J64" i="4"/>
  <c r="J62" i="4"/>
  <c r="J70" i="4"/>
  <c r="J69" i="4"/>
  <c r="J67" i="4"/>
  <c r="J71" i="4"/>
  <c r="J66" i="4"/>
  <c r="J68" i="4"/>
  <c r="J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<sst xmlns="http://schemas.openxmlformats.org/spreadsheetml/2006/main" count="521" uniqueCount="178">
  <si>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</si>
  <si>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</si>
  <si>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</si>
  <si>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</si>
  <si>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</si>
  <si>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</si>
  <si>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</si>
  <si>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</si>
  <si>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</si>
  <si>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</si>
  <si>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</si>
  <si>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</si>
  <si>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</si>
  <si>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</si>
  <si>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</si>
  <si>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</si>
  <si>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</si>
  <si>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</si>
  <si>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</si>
  <si>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</si>
  <si>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</si>
  <si>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</si>
  <si>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</si>
  <si>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</si>
  <si>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</si>
  <si>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</si>
  <si>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</si>
  <si>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</si>
  <si>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</si>
  <si>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</si>
  <si>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</si>
  <si>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</si>
  <si>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</si>
  <si>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</si>
  <si>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</si>
  <si>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</si>
  <si>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</si>
  <si>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</si>
  <si>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</si>
  <si>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</si>
  <si>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</si>
  <si>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</si>
  <si>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</si>
  <si>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</si>
  <si>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</si>
  <si>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</si>
  <si>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</si>
  <si>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</si>
  <si>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</si>
  <si>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</si>
  <si>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</si>
  <si>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</si>
  <si>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</si>
  <si>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</si>
  <si>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</si>
  <si>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</si>
  <si>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</si>
  <si>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</si>
  <si>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</si>
  <si>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</si>
  <si>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</si>
  <si>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</si>
  <si>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</si>
  <si>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</si>
  <si>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</si>
  <si>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</si>
  <si>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</si>
  <si>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</si>
  <si>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</si>
  <si>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</si>
  <si>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</si>
  <si>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</si>
  <si>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</si>
  <si>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</si>
  <si>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</si>
  <si>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</si>
  <si>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</si>
  <si>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</si>
  <si>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</si>
  <si>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</si>
  <si>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</si>
  <si>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</si>
  <si>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</si>
  <si>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</si>
  <si>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</si>
  <si>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</si>
  <si>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</si>
  <si>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</si>
  <si>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</si>
  <si>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</si>
  <si>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</si>
  <si>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</si>
  <si>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</si>
  <si>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</si>
  <si>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</si>
  <si>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</si>
  <si>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</si>
  <si>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</si>
  <si>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</si>
  <si>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</si>
  <si>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</si>
  <si>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</si>
  <si>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</si>
  <si>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</si>
  <si>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</si>
  <si>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</si>
  <si>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</si>
  <si>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</si>
  <si>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</si>
  <si>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</si>
  <si>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</si>
  <si>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</si>
  <si>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</si>
  <si>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</si>
  <si>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</si>
  <si>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</si>
  <si>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</si>
  <si>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</si>
  <si>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</si>
  <si>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</si>
  <si>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</si>
  <si>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</si>
  <si>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</si>
  <si>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</si>
  <si>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</si>
  <si>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</si>
  <si>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</si>
  <si>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</si>
  <si>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</si>
  <si>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</si>
  <si>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</si>
  <si>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</si>
  <si>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</si>
  <si>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</si>
  <si>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</si>
  <si>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</si>
  <si>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</si>
  <si>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</si>
  <si>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</si>
  <si>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</si>
  <si>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</si>
  <si>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</si>
  <si>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</si>
  <si>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</si>
  <si>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</si>
  <si>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</si>
  <si>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</si>
  <si>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</si>
  <si>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</si>
  <si>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</si>
  <si>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</si>
  <si>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</si>
  <si>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</si>
  <si>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</si>
  <si>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</si>
  <si>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</si>
  <si>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</si>
  <si>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</si>
  <si>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</si>
  <si>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</si>
  <si>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</si>
  <si>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</si>
  <si>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</si>
  <si>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</si>
  <si>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</si>
  <si>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</si>
  <si>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</si>
  <si>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</si>
  <si>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</si>
  <si>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</si>
  <si>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</si>
  <si>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</si>
  <si>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</si>
  <si>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</si>
  <si>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</si>
  <si>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</si>
  <si>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会員種別</t>
    <rPh sb="0" eb="2">
      <t>カイイン</t>
    </rPh>
    <rPh sb="2" eb="4">
      <t>シュベツ</t>
    </rPh>
    <phoneticPr fontId="4"/>
  </si>
  <si>
    <t>都道府県名</t>
    <rPh sb="0" eb="4">
      <t>トドウフケン</t>
    </rPh>
    <rPh sb="4" eb="5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</si>
</sst>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6" fontId="0" fillId="5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workbookViewId="0"/>
  </sheetViews>
  <sheetFormatPr defaultRowHeight="13.5" x14ac:dyDescent="0.15"/>
  <cols>
    <col min="1" max="1" width="10.5" bestFit="1" customWidth="1"/>
    <col min="2" max="2" width="9" bestFit="1" customWidth="1"/>
    <col min="3" max="3" width="11.125" customWidth="1"/>
    <col min="4" max="4" width="10" customWidth="1"/>
    <col min="5" max="5" width="9" bestFit="1" customWidth="1"/>
    <col min="6" max="6" width="13.75" customWidth="1"/>
    <col min="7" max="7" width="14.125" customWidth="1"/>
    <col min="8" max="8" width="12.625" customWidth="1"/>
    <col min="9" max="9" width="9" bestFit="1" customWidth="1"/>
    <col min="10" max="10" width="19.125" customWidth="1"/>
    <col min="11" max="11" width="8.125" customWidth="1"/>
    <col min="12" max="12" width="6.25" customWidth="1"/>
    <col min="13" max="13" width="8.125" style="12" customWidth="1"/>
  </cols>
  <sheetData>
    <row r="1" spans="1:13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176</v>
      </c>
      <c r="H1" s="9" t="s">
        <v>177</v>
      </c>
      <c r="I1" s="9" t="s">
        <v>156</v>
      </c>
      <c r="J1" s="9" t="s">
        <v>122</v>
      </c>
      <c r="K1" s="9" t="s">
        <v>123</v>
      </c>
      <c r="L1" s="9" t="s">
        <v>160</v>
      </c>
      <c r="M1" s="10" t="s">
        <v>161</v>
      </c>
    </row>
    <row r="2" spans="1:13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tr">
        <f>IF(E2="","",VLOOKUP(E2,顧客リスト!$A$2:$D$41,4,FALSE))</f>
        <v>シルバー会員</v>
      </c>
      <c r="H2" s="1" t="str">
        <f>IF(E2="","",VLOOKUP(E2,顧客リスト!$A$2:$F$41,6,FALSE))</f>
        <v>神奈川県</v>
      </c>
      <c r="I2" s="1" t="s">
        <v>124</v>
      </c>
      <c r="J2" s="1" t="str">
        <f>IF(I2="","",VLOOKUP(I2,商品リスト!$A$2:$E$11,2,FALSE))</f>
        <v>幸福の木</v>
      </c>
      <c r="K2" s="7">
        <f>IF(I2="","",VLOOKUP(I2,商品リスト!$A$2:$E$11,5,FALSE))</f>
        <v>12500</v>
      </c>
      <c r="L2" s="1">
        <v>2</v>
      </c>
      <c r="M2" s="11">
        <f t="shared" ref="M2:M33" si="0">K2*L2</f>
        <v>25000</v>
      </c>
    </row>
    <row r="3" spans="1:13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tr">
        <f>IF(E3="","",VLOOKUP(E3,顧客リスト!$A$2:$D$41,4,FALSE))</f>
        <v>ブロンズ会員</v>
      </c>
      <c r="H3" s="1" t="str">
        <f>IF(E3="","",VLOOKUP(E3,顧客リスト!$A$2:$F$41,6,FALSE))</f>
        <v>神奈川県</v>
      </c>
      <c r="I3" s="1" t="s">
        <v>124</v>
      </c>
      <c r="J3" s="1" t="str">
        <f>IF(I3="","",VLOOKUP(I3,商品リスト!$A$2:$E$11,2,FALSE))</f>
        <v>幸福の木</v>
      </c>
      <c r="K3" s="7">
        <f>IF(I3="","",VLOOKUP(I3,商品リスト!$A$2:$E$11,5,FALSE))</f>
        <v>12500</v>
      </c>
      <c r="L3" s="1">
        <v>1</v>
      </c>
      <c r="M3" s="11">
        <f t="shared" si="0"/>
        <v>12500</v>
      </c>
    </row>
    <row r="4" spans="1:13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tr">
        <f>IF(E4="","",VLOOKUP(E4,顧客リスト!$A$2:$D$41,4,FALSE))</f>
        <v>一般会員</v>
      </c>
      <c r="H4" s="1" t="str">
        <f>IF(E4="","",VLOOKUP(E4,顧客リスト!$A$2:$F$41,6,FALSE))</f>
        <v>千葉県</v>
      </c>
      <c r="I4" s="1" t="s">
        <v>124</v>
      </c>
      <c r="J4" s="1" t="str">
        <f>IF(I4="","",VLOOKUP(I4,商品リスト!$A$2:$E$11,2,FALSE))</f>
        <v>幸福の木</v>
      </c>
      <c r="K4" s="7">
        <f>IF(I4="","",VLOOKUP(I4,商品リスト!$A$2:$E$11,5,FALSE))</f>
        <v>12500</v>
      </c>
      <c r="L4" s="1">
        <v>2</v>
      </c>
      <c r="M4" s="11">
        <f t="shared" si="0"/>
        <v>25000</v>
      </c>
    </row>
    <row r="5" spans="1:13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tr">
        <f>IF(E5="","",VLOOKUP(E5,顧客リスト!$A$2:$D$41,4,FALSE))</f>
        <v>シルバー会員</v>
      </c>
      <c r="H5" s="1" t="str">
        <f>IF(E5="","",VLOOKUP(E5,顧客リスト!$A$2:$F$41,6,FALSE))</f>
        <v>神奈川県</v>
      </c>
      <c r="I5" s="1" t="s">
        <v>126</v>
      </c>
      <c r="J5" s="1" t="str">
        <f>IF(I5="","",VLOOKUP(I5,商品リスト!$A$2:$E$11,2,FALSE))</f>
        <v>ベンジャミナ</v>
      </c>
      <c r="K5" s="7">
        <f>IF(I5="","",VLOOKUP(I5,商品リスト!$A$2:$E$11,5,FALSE))</f>
        <v>12500</v>
      </c>
      <c r="L5" s="1">
        <v>2</v>
      </c>
      <c r="M5" s="11">
        <f t="shared" si="0"/>
        <v>25000</v>
      </c>
    </row>
    <row r="6" spans="1:13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tr">
        <f>IF(E6="","",VLOOKUP(E6,顧客リスト!$A$2:$D$41,4,FALSE))</f>
        <v>ゴールド会員</v>
      </c>
      <c r="H6" s="1" t="str">
        <f>IF(E6="","",VLOOKUP(E6,顧客リスト!$A$2:$F$41,6,FALSE))</f>
        <v>千葉県</v>
      </c>
      <c r="I6" s="1" t="s">
        <v>138</v>
      </c>
      <c r="J6" s="1" t="str">
        <f>IF(I6="","",VLOOKUP(I6,商品リスト!$A$2:$E$11,2,FALSE))</f>
        <v>オーガスタ</v>
      </c>
      <c r="K6" s="7">
        <f>IF(I6="","",VLOOKUP(I6,商品リスト!$A$2:$E$11,5,FALSE))</f>
        <v>10500</v>
      </c>
      <c r="L6" s="1">
        <v>1</v>
      </c>
      <c r="M6" s="11">
        <f t="shared" si="0"/>
        <v>10500</v>
      </c>
    </row>
    <row r="7" spans="1:13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tr">
        <f>IF(E7="","",VLOOKUP(E7,顧客リスト!$A$2:$D$41,4,FALSE))</f>
        <v>一般会員</v>
      </c>
      <c r="H7" s="1" t="str">
        <f>IF(E7="","",VLOOKUP(E7,顧客リスト!$A$2:$F$41,6,FALSE))</f>
        <v>神奈川県</v>
      </c>
      <c r="I7" s="1" t="s">
        <v>140</v>
      </c>
      <c r="J7" s="1" t="str">
        <f>IF(I7="","",VLOOKUP(I7,商品リスト!$A$2:$E$11,2,FALSE))</f>
        <v>アーモンドの木</v>
      </c>
      <c r="K7" s="7">
        <f>IF(I7="","",VLOOKUP(I7,商品リスト!$A$2:$E$11,5,FALSE))</f>
        <v>10500</v>
      </c>
      <c r="L7" s="1">
        <v>2</v>
      </c>
      <c r="M7" s="11">
        <f t="shared" si="0"/>
        <v>21000</v>
      </c>
    </row>
    <row r="8" spans="1:13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tr">
        <f>IF(E8="","",VLOOKUP(E8,顧客リスト!$A$2:$D$41,4,FALSE))</f>
        <v>ブロンズ会員</v>
      </c>
      <c r="H8" s="1" t="str">
        <f>IF(E8="","",VLOOKUP(E8,顧客リスト!$A$2:$F$41,6,FALSE))</f>
        <v>埼玉県</v>
      </c>
      <c r="I8" s="1" t="s">
        <v>128</v>
      </c>
      <c r="J8" s="1" t="str">
        <f>IF(I8="","",VLOOKUP(I8,商品リスト!$A$2:$E$11,2,FALSE))</f>
        <v>ミリオンバンブー</v>
      </c>
      <c r="K8" s="7">
        <f>IF(I8="","",VLOOKUP(I8,商品リスト!$A$2:$E$11,5,FALSE))</f>
        <v>8500</v>
      </c>
      <c r="L8" s="1">
        <v>1</v>
      </c>
      <c r="M8" s="11">
        <f t="shared" si="0"/>
        <v>8500</v>
      </c>
    </row>
    <row r="9" spans="1:13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tr">
        <f>IF(E9="","",VLOOKUP(E9,顧客リスト!$A$2:$D$41,4,FALSE))</f>
        <v>ゴールド会員</v>
      </c>
      <c r="H9" s="1" t="str">
        <f>IF(E9="","",VLOOKUP(E9,顧客リスト!$A$2:$F$41,6,FALSE))</f>
        <v>東京都</v>
      </c>
      <c r="I9" s="1" t="s">
        <v>128</v>
      </c>
      <c r="J9" s="1" t="str">
        <f>IF(I9="","",VLOOKUP(I9,商品リスト!$A$2:$E$11,2,FALSE))</f>
        <v>ミリオンバンブー</v>
      </c>
      <c r="K9" s="7">
        <f>IF(I9="","",VLOOKUP(I9,商品リスト!$A$2:$E$11,5,FALSE))</f>
        <v>8500</v>
      </c>
      <c r="L9" s="1">
        <v>1</v>
      </c>
      <c r="M9" s="11">
        <f t="shared" si="0"/>
        <v>8500</v>
      </c>
    </row>
    <row r="10" spans="1:13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tr">
        <f>IF(E10="","",VLOOKUP(E10,顧客リスト!$A$2:$D$41,4,FALSE))</f>
        <v>シルバー会員</v>
      </c>
      <c r="H10" s="1" t="str">
        <f>IF(E10="","",VLOOKUP(E10,顧客リスト!$A$2:$F$41,6,FALSE))</f>
        <v>東京都</v>
      </c>
      <c r="I10" s="1" t="s">
        <v>134</v>
      </c>
      <c r="J10" s="1" t="str">
        <f>IF(I10="","",VLOOKUP(I10,商品リスト!$A$2:$E$11,2,FALSE))</f>
        <v>アレカヤシ</v>
      </c>
      <c r="K10" s="7">
        <f>IF(I10="","",VLOOKUP(I10,商品リスト!$A$2:$E$11,5,FALSE))</f>
        <v>8500</v>
      </c>
      <c r="L10" s="1">
        <v>1</v>
      </c>
      <c r="M10" s="11">
        <f t="shared" si="0"/>
        <v>8500</v>
      </c>
    </row>
    <row r="11" spans="1:13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tr">
        <f>IF(E11="","",VLOOKUP(E11,顧客リスト!$A$2:$D$41,4,FALSE))</f>
        <v>一般会員</v>
      </c>
      <c r="H11" s="1" t="str">
        <f>IF(E11="","",VLOOKUP(E11,顧客リスト!$A$2:$F$41,6,FALSE))</f>
        <v>東京都</v>
      </c>
      <c r="I11" s="1" t="s">
        <v>132</v>
      </c>
      <c r="J11" s="1" t="str">
        <f>IF(I11="","",VLOOKUP(I11,商品リスト!$A$2:$E$11,2,FALSE))</f>
        <v>ゴールドクレスト</v>
      </c>
      <c r="K11" s="7">
        <f>IF(I11="","",VLOOKUP(I11,商品リスト!$A$2:$E$11,5,FALSE))</f>
        <v>12500</v>
      </c>
      <c r="L11" s="1">
        <v>1</v>
      </c>
      <c r="M11" s="11">
        <f t="shared" si="0"/>
        <v>12500</v>
      </c>
    </row>
    <row r="12" spans="1:13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tr">
        <f>IF(E12="","",VLOOKUP(E12,顧客リスト!$A$2:$D$41,4,FALSE))</f>
        <v>ブロンズ会員</v>
      </c>
      <c r="H12" s="1" t="str">
        <f>IF(E12="","",VLOOKUP(E12,顧客リスト!$A$2:$F$41,6,FALSE))</f>
        <v>東京都</v>
      </c>
      <c r="I12" s="1" t="s">
        <v>128</v>
      </c>
      <c r="J12" s="1" t="str">
        <f>IF(I12="","",VLOOKUP(I12,商品リスト!$A$2:$E$11,2,FALSE))</f>
        <v>ミリオンバンブー</v>
      </c>
      <c r="K12" s="7">
        <f>IF(I12="","",VLOOKUP(I12,商品リスト!$A$2:$E$11,5,FALSE))</f>
        <v>8500</v>
      </c>
      <c r="L12" s="1">
        <v>1</v>
      </c>
      <c r="M12" s="11">
        <f t="shared" si="0"/>
        <v>8500</v>
      </c>
    </row>
    <row r="13" spans="1:13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tr">
        <f>IF(E13="","",VLOOKUP(E13,顧客リスト!$A$2:$D$41,4,FALSE))</f>
        <v>ブロンズ会員</v>
      </c>
      <c r="H13" s="1" t="str">
        <f>IF(E13="","",VLOOKUP(E13,顧客リスト!$A$2:$F$41,6,FALSE))</f>
        <v>東京都</v>
      </c>
      <c r="I13" s="1" t="s">
        <v>130</v>
      </c>
      <c r="J13" s="1" t="str">
        <f>IF(I13="","",VLOOKUP(I13,商品リスト!$A$2:$E$11,2,FALSE))</f>
        <v>パキラ</v>
      </c>
      <c r="K13" s="7">
        <f>IF(I13="","",VLOOKUP(I13,商品リスト!$A$2:$E$11,5,FALSE))</f>
        <v>8500</v>
      </c>
      <c r="L13" s="1">
        <v>2</v>
      </c>
      <c r="M13" s="11">
        <f t="shared" si="0"/>
        <v>17000</v>
      </c>
    </row>
    <row r="14" spans="1:13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tr">
        <f>IF(E14="","",VLOOKUP(E14,顧客リスト!$A$2:$D$41,4,FALSE))</f>
        <v>ブロンズ会員</v>
      </c>
      <c r="H14" s="1" t="str">
        <f>IF(E14="","",VLOOKUP(E14,顧客リスト!$A$2:$F$41,6,FALSE))</f>
        <v>千葉県</v>
      </c>
      <c r="I14" s="1" t="s">
        <v>132</v>
      </c>
      <c r="J14" s="1" t="str">
        <f>IF(I14="","",VLOOKUP(I14,商品リスト!$A$2:$E$11,2,FALSE))</f>
        <v>ゴールドクレスト</v>
      </c>
      <c r="K14" s="7">
        <f>IF(I14="","",VLOOKUP(I14,商品リスト!$A$2:$E$11,5,FALSE))</f>
        <v>12500</v>
      </c>
      <c r="L14" s="1">
        <v>1</v>
      </c>
      <c r="M14" s="11">
        <f t="shared" si="0"/>
        <v>12500</v>
      </c>
    </row>
    <row r="15" spans="1:13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tr">
        <f>IF(E15="","",VLOOKUP(E15,顧客リスト!$A$2:$D$41,4,FALSE))</f>
        <v>シルバー会員</v>
      </c>
      <c r="H15" s="1" t="str">
        <f>IF(E15="","",VLOOKUP(E15,顧客リスト!$A$2:$F$41,6,FALSE))</f>
        <v>東京都</v>
      </c>
      <c r="I15" s="1" t="s">
        <v>128</v>
      </c>
      <c r="J15" s="1" t="str">
        <f>IF(I15="","",VLOOKUP(I15,商品リスト!$A$2:$E$11,2,FALSE))</f>
        <v>ミリオンバンブー</v>
      </c>
      <c r="K15" s="7">
        <f>IF(I15="","",VLOOKUP(I15,商品リスト!$A$2:$E$11,5,FALSE))</f>
        <v>8500</v>
      </c>
      <c r="L15" s="1">
        <v>1</v>
      </c>
      <c r="M15" s="11">
        <f t="shared" si="0"/>
        <v>8500</v>
      </c>
    </row>
    <row r="16" spans="1:13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tr">
        <f>IF(E16="","",VLOOKUP(E16,顧客リスト!$A$2:$D$41,4,FALSE))</f>
        <v>シルバー会員</v>
      </c>
      <c r="H16" s="1" t="str">
        <f>IF(E16="","",VLOOKUP(E16,顧客リスト!$A$2:$F$41,6,FALSE))</f>
        <v>埼玉県</v>
      </c>
      <c r="I16" s="1" t="s">
        <v>128</v>
      </c>
      <c r="J16" s="1" t="str">
        <f>IF(I16="","",VLOOKUP(I16,商品リスト!$A$2:$E$11,2,FALSE))</f>
        <v>ミリオンバンブー</v>
      </c>
      <c r="K16" s="7">
        <f>IF(I16="","",VLOOKUP(I16,商品リスト!$A$2:$E$11,5,FALSE))</f>
        <v>8500</v>
      </c>
      <c r="L16" s="1">
        <v>1</v>
      </c>
      <c r="M16" s="11">
        <f t="shared" si="0"/>
        <v>8500</v>
      </c>
    </row>
    <row r="17" spans="1:13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tr">
        <f>IF(E17="","",VLOOKUP(E17,顧客リスト!$A$2:$D$41,4,FALSE))</f>
        <v>シルバー会員</v>
      </c>
      <c r="H17" s="1" t="str">
        <f>IF(E17="","",VLOOKUP(E17,顧客リスト!$A$2:$F$41,6,FALSE))</f>
        <v>東京都</v>
      </c>
      <c r="I17" s="1" t="s">
        <v>126</v>
      </c>
      <c r="J17" s="1" t="str">
        <f>IF(I17="","",VLOOKUP(I17,商品リスト!$A$2:$E$11,2,FALSE))</f>
        <v>ベンジャミナ</v>
      </c>
      <c r="K17" s="7">
        <f>IF(I17="","",VLOOKUP(I17,商品リスト!$A$2:$E$11,5,FALSE))</f>
        <v>12500</v>
      </c>
      <c r="L17" s="1">
        <v>1</v>
      </c>
      <c r="M17" s="11">
        <f t="shared" si="0"/>
        <v>12500</v>
      </c>
    </row>
    <row r="18" spans="1:13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tr">
        <f>IF(E18="","",VLOOKUP(E18,顧客リスト!$A$2:$D$41,4,FALSE))</f>
        <v>ゴールド会員</v>
      </c>
      <c r="H18" s="1" t="str">
        <f>IF(E18="","",VLOOKUP(E18,顧客リスト!$A$2:$F$41,6,FALSE))</f>
        <v>神奈川県</v>
      </c>
      <c r="I18" s="1" t="s">
        <v>128</v>
      </c>
      <c r="J18" s="1" t="str">
        <f>IF(I18="","",VLOOKUP(I18,商品リスト!$A$2:$E$11,2,FALSE))</f>
        <v>ミリオンバンブー</v>
      </c>
      <c r="K18" s="7">
        <f>IF(I18="","",VLOOKUP(I18,商品リスト!$A$2:$E$11,5,FALSE))</f>
        <v>8500</v>
      </c>
      <c r="L18" s="1">
        <v>2</v>
      </c>
      <c r="M18" s="11">
        <f t="shared" si="0"/>
        <v>17000</v>
      </c>
    </row>
    <row r="19" spans="1:13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tr">
        <f>IF(E19="","",VLOOKUP(E19,顧客リスト!$A$2:$D$41,4,FALSE))</f>
        <v>ゴールド会員</v>
      </c>
      <c r="H19" s="1" t="str">
        <f>IF(E19="","",VLOOKUP(E19,顧客リスト!$A$2:$F$41,6,FALSE))</f>
        <v>神奈川県</v>
      </c>
      <c r="I19" s="1" t="s">
        <v>128</v>
      </c>
      <c r="J19" s="1" t="str">
        <f>IF(I19="","",VLOOKUP(I19,商品リスト!$A$2:$E$11,2,FALSE))</f>
        <v>ミリオンバンブー</v>
      </c>
      <c r="K19" s="7">
        <f>IF(I19="","",VLOOKUP(I19,商品リスト!$A$2:$E$11,5,FALSE))</f>
        <v>8500</v>
      </c>
      <c r="L19" s="1">
        <v>1</v>
      </c>
      <c r="M19" s="11">
        <f t="shared" si="0"/>
        <v>8500</v>
      </c>
    </row>
    <row r="20" spans="1:13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tr">
        <f>IF(E20="","",VLOOKUP(E20,顧客リスト!$A$2:$D$41,4,FALSE))</f>
        <v>ゴールド会員</v>
      </c>
      <c r="H20" s="1" t="str">
        <f>IF(E20="","",VLOOKUP(E20,顧客リスト!$A$2:$F$41,6,FALSE))</f>
        <v>千葉県</v>
      </c>
      <c r="I20" s="1" t="s">
        <v>128</v>
      </c>
      <c r="J20" s="1" t="str">
        <f>IF(I20="","",VLOOKUP(I20,商品リスト!$A$2:$E$11,2,FALSE))</f>
        <v>ミリオンバンブー</v>
      </c>
      <c r="K20" s="7">
        <f>IF(I20="","",VLOOKUP(I20,商品リスト!$A$2:$E$11,5,FALSE))</f>
        <v>8500</v>
      </c>
      <c r="L20" s="1">
        <v>2</v>
      </c>
      <c r="M20" s="11">
        <f t="shared" si="0"/>
        <v>17000</v>
      </c>
    </row>
    <row r="21" spans="1:13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tr">
        <f>IF(E21="","",VLOOKUP(E21,顧客リスト!$A$2:$D$41,4,FALSE))</f>
        <v>シルバー会員</v>
      </c>
      <c r="H21" s="1" t="str">
        <f>IF(E21="","",VLOOKUP(E21,顧客リスト!$A$2:$F$41,6,FALSE))</f>
        <v>神奈川県</v>
      </c>
      <c r="I21" s="1" t="s">
        <v>128</v>
      </c>
      <c r="J21" s="1" t="str">
        <f>IF(I21="","",VLOOKUP(I21,商品リスト!$A$2:$E$11,2,FALSE))</f>
        <v>ミリオンバンブー</v>
      </c>
      <c r="K21" s="7">
        <f>IF(I21="","",VLOOKUP(I21,商品リスト!$A$2:$E$11,5,FALSE))</f>
        <v>8500</v>
      </c>
      <c r="L21" s="1">
        <v>1</v>
      </c>
      <c r="M21" s="11">
        <f t="shared" si="0"/>
        <v>8500</v>
      </c>
    </row>
    <row r="22" spans="1:13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tr">
        <f>IF(E22="","",VLOOKUP(E22,顧客リスト!$A$2:$D$41,4,FALSE))</f>
        <v>一般会員</v>
      </c>
      <c r="H22" s="1" t="str">
        <f>IF(E22="","",VLOOKUP(E22,顧客リスト!$A$2:$F$41,6,FALSE))</f>
        <v>神奈川県</v>
      </c>
      <c r="I22" s="1" t="s">
        <v>126</v>
      </c>
      <c r="J22" s="1" t="str">
        <f>IF(I22="","",VLOOKUP(I22,商品リスト!$A$2:$E$11,2,FALSE))</f>
        <v>ベンジャミナ</v>
      </c>
      <c r="K22" s="7">
        <f>IF(I22="","",VLOOKUP(I22,商品リスト!$A$2:$E$11,5,FALSE))</f>
        <v>12500</v>
      </c>
      <c r="L22" s="1">
        <v>1</v>
      </c>
      <c r="M22" s="11">
        <f t="shared" si="0"/>
        <v>12500</v>
      </c>
    </row>
    <row r="23" spans="1:13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tr">
        <f>IF(E23="","",VLOOKUP(E23,顧客リスト!$A$2:$D$41,4,FALSE))</f>
        <v>一般会員</v>
      </c>
      <c r="H23" s="1" t="str">
        <f>IF(E23="","",VLOOKUP(E23,顧客リスト!$A$2:$F$41,6,FALSE))</f>
        <v>千葉県</v>
      </c>
      <c r="I23" s="1" t="s">
        <v>126</v>
      </c>
      <c r="J23" s="1" t="str">
        <f>IF(I23="","",VLOOKUP(I23,商品リスト!$A$2:$E$11,2,FALSE))</f>
        <v>ベンジャミナ</v>
      </c>
      <c r="K23" s="7">
        <f>IF(I23="","",VLOOKUP(I23,商品リスト!$A$2:$E$11,5,FALSE))</f>
        <v>12500</v>
      </c>
      <c r="L23" s="1">
        <v>1</v>
      </c>
      <c r="M23" s="11">
        <f t="shared" si="0"/>
        <v>12500</v>
      </c>
    </row>
    <row r="24" spans="1:13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tr">
        <f>IF(E24="","",VLOOKUP(E24,顧客リスト!$A$2:$D$41,4,FALSE))</f>
        <v>ゴールド会員</v>
      </c>
      <c r="H24" s="1" t="str">
        <f>IF(E24="","",VLOOKUP(E24,顧客リスト!$A$2:$F$41,6,FALSE))</f>
        <v>東京都</v>
      </c>
      <c r="I24" s="1" t="s">
        <v>128</v>
      </c>
      <c r="J24" s="1" t="str">
        <f>IF(I24="","",VLOOKUP(I24,商品リスト!$A$2:$E$11,2,FALSE))</f>
        <v>ミリオンバンブー</v>
      </c>
      <c r="K24" s="7">
        <f>IF(I24="","",VLOOKUP(I24,商品リスト!$A$2:$E$11,5,FALSE))</f>
        <v>8500</v>
      </c>
      <c r="L24" s="1">
        <v>2</v>
      </c>
      <c r="M24" s="11">
        <f t="shared" si="0"/>
        <v>17000</v>
      </c>
    </row>
    <row r="25" spans="1:13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tr">
        <f>IF(E25="","",VLOOKUP(E25,顧客リスト!$A$2:$D$41,4,FALSE))</f>
        <v>シルバー会員</v>
      </c>
      <c r="H25" s="1" t="str">
        <f>IF(E25="","",VLOOKUP(E25,顧客リスト!$A$2:$F$41,6,FALSE))</f>
        <v>埼玉県</v>
      </c>
      <c r="I25" s="1" t="s">
        <v>124</v>
      </c>
      <c r="J25" s="1" t="str">
        <f>IF(I25="","",VLOOKUP(I25,商品リスト!$A$2:$E$11,2,FALSE))</f>
        <v>幸福の木</v>
      </c>
      <c r="K25" s="7">
        <f>IF(I25="","",VLOOKUP(I25,商品リスト!$A$2:$E$11,5,FALSE))</f>
        <v>12500</v>
      </c>
      <c r="L25" s="1">
        <v>1</v>
      </c>
      <c r="M25" s="11">
        <f t="shared" si="0"/>
        <v>12500</v>
      </c>
    </row>
    <row r="26" spans="1:13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tr">
        <f>IF(E26="","",VLOOKUP(E26,顧客リスト!$A$2:$D$41,4,FALSE))</f>
        <v>ブロンズ会員</v>
      </c>
      <c r="H26" s="1" t="str">
        <f>IF(E26="","",VLOOKUP(E26,顧客リスト!$A$2:$F$41,6,FALSE))</f>
        <v>埼玉県</v>
      </c>
      <c r="I26" s="1" t="s">
        <v>130</v>
      </c>
      <c r="J26" s="1" t="str">
        <f>IF(I26="","",VLOOKUP(I26,商品リスト!$A$2:$E$11,2,FALSE))</f>
        <v>パキラ</v>
      </c>
      <c r="K26" s="7">
        <f>IF(I26="","",VLOOKUP(I26,商品リスト!$A$2:$E$11,5,FALSE))</f>
        <v>8500</v>
      </c>
      <c r="L26" s="1">
        <v>1</v>
      </c>
      <c r="M26" s="11">
        <f t="shared" si="0"/>
        <v>8500</v>
      </c>
    </row>
    <row r="27" spans="1:13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tr">
        <f>IF(E27="","",VLOOKUP(E27,顧客リスト!$A$2:$D$41,4,FALSE))</f>
        <v>シルバー会員</v>
      </c>
      <c r="H27" s="1" t="str">
        <f>IF(E27="","",VLOOKUP(E27,顧客リスト!$A$2:$F$41,6,FALSE))</f>
        <v>東京都</v>
      </c>
      <c r="I27" s="1" t="s">
        <v>124</v>
      </c>
      <c r="J27" s="1" t="str">
        <f>IF(I27="","",VLOOKUP(I27,商品リスト!$A$2:$E$11,2,FALSE))</f>
        <v>幸福の木</v>
      </c>
      <c r="K27" s="7">
        <f>IF(I27="","",VLOOKUP(I27,商品リスト!$A$2:$E$11,5,FALSE))</f>
        <v>12500</v>
      </c>
      <c r="L27" s="1">
        <v>1</v>
      </c>
      <c r="M27" s="11">
        <f t="shared" si="0"/>
        <v>12500</v>
      </c>
    </row>
    <row r="28" spans="1:13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tr">
        <f>IF(E28="","",VLOOKUP(E28,顧客リスト!$A$2:$D$41,4,FALSE))</f>
        <v>シルバー会員</v>
      </c>
      <c r="H28" s="1" t="str">
        <f>IF(E28="","",VLOOKUP(E28,顧客リスト!$A$2:$F$41,6,FALSE))</f>
        <v>千葉県</v>
      </c>
      <c r="I28" s="1" t="s">
        <v>130</v>
      </c>
      <c r="J28" s="1" t="str">
        <f>IF(I28="","",VLOOKUP(I28,商品リスト!$A$2:$E$11,2,FALSE))</f>
        <v>パキラ</v>
      </c>
      <c r="K28" s="7">
        <f>IF(I28="","",VLOOKUP(I28,商品リスト!$A$2:$E$11,5,FALSE))</f>
        <v>8500</v>
      </c>
      <c r="L28" s="1">
        <v>1</v>
      </c>
      <c r="M28" s="11">
        <f t="shared" si="0"/>
        <v>8500</v>
      </c>
    </row>
    <row r="29" spans="1:13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tr">
        <f>IF(E29="","",VLOOKUP(E29,顧客リスト!$A$2:$D$41,4,FALSE))</f>
        <v>ブロンズ会員</v>
      </c>
      <c r="H29" s="1" t="str">
        <f>IF(E29="","",VLOOKUP(E29,顧客リスト!$A$2:$F$41,6,FALSE))</f>
        <v>千葉県</v>
      </c>
      <c r="I29" s="1" t="s">
        <v>126</v>
      </c>
      <c r="J29" s="1" t="str">
        <f>IF(I29="","",VLOOKUP(I29,商品リスト!$A$2:$E$11,2,FALSE))</f>
        <v>ベンジャミナ</v>
      </c>
      <c r="K29" s="7">
        <f>IF(I29="","",VLOOKUP(I29,商品リスト!$A$2:$E$11,5,FALSE))</f>
        <v>12500</v>
      </c>
      <c r="L29" s="1">
        <v>1</v>
      </c>
      <c r="M29" s="11">
        <f t="shared" si="0"/>
        <v>12500</v>
      </c>
    </row>
    <row r="30" spans="1:13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tr">
        <f>IF(E30="","",VLOOKUP(E30,顧客リスト!$A$2:$D$41,4,FALSE))</f>
        <v>一般会員</v>
      </c>
      <c r="H30" s="1" t="str">
        <f>IF(E30="","",VLOOKUP(E30,顧客リスト!$A$2:$F$41,6,FALSE))</f>
        <v>千葉県</v>
      </c>
      <c r="I30" s="1" t="s">
        <v>134</v>
      </c>
      <c r="J30" s="1" t="str">
        <f>IF(I30="","",VLOOKUP(I30,商品リスト!$A$2:$E$11,2,FALSE))</f>
        <v>アレカヤシ</v>
      </c>
      <c r="K30" s="7">
        <f>IF(I30="","",VLOOKUP(I30,商品リスト!$A$2:$E$11,5,FALSE))</f>
        <v>8500</v>
      </c>
      <c r="L30" s="1">
        <v>1</v>
      </c>
      <c r="M30" s="11">
        <f t="shared" si="0"/>
        <v>8500</v>
      </c>
    </row>
    <row r="31" spans="1:13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tr">
        <f>IF(E31="","",VLOOKUP(E31,顧客リスト!$A$2:$D$41,4,FALSE))</f>
        <v>シルバー会員</v>
      </c>
      <c r="H31" s="1" t="str">
        <f>IF(E31="","",VLOOKUP(E31,顧客リスト!$A$2:$F$41,6,FALSE))</f>
        <v>千葉県</v>
      </c>
      <c r="I31" s="1" t="s">
        <v>138</v>
      </c>
      <c r="J31" s="1" t="str">
        <f>IF(I31="","",VLOOKUP(I31,商品リスト!$A$2:$E$11,2,FALSE))</f>
        <v>オーガスタ</v>
      </c>
      <c r="K31" s="7">
        <f>IF(I31="","",VLOOKUP(I31,商品リスト!$A$2:$E$11,5,FALSE))</f>
        <v>10500</v>
      </c>
      <c r="L31" s="1">
        <v>1</v>
      </c>
      <c r="M31" s="11">
        <f t="shared" si="0"/>
        <v>10500</v>
      </c>
    </row>
    <row r="32" spans="1:13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tr">
        <f>IF(E32="","",VLOOKUP(E32,顧客リスト!$A$2:$D$41,4,FALSE))</f>
        <v>シルバー会員</v>
      </c>
      <c r="H32" s="1" t="str">
        <f>IF(E32="","",VLOOKUP(E32,顧客リスト!$A$2:$F$41,6,FALSE))</f>
        <v>神奈川県</v>
      </c>
      <c r="I32" s="1" t="s">
        <v>140</v>
      </c>
      <c r="J32" s="1" t="str">
        <f>IF(I32="","",VLOOKUP(I32,商品リスト!$A$2:$E$11,2,FALSE))</f>
        <v>アーモンドの木</v>
      </c>
      <c r="K32" s="7">
        <f>IF(I32="","",VLOOKUP(I32,商品リスト!$A$2:$E$11,5,FALSE))</f>
        <v>10500</v>
      </c>
      <c r="L32" s="1">
        <v>2</v>
      </c>
      <c r="M32" s="11">
        <f t="shared" si="0"/>
        <v>21000</v>
      </c>
    </row>
    <row r="33" spans="1:13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tr">
        <f>IF(E33="","",VLOOKUP(E33,顧客リスト!$A$2:$D$41,4,FALSE))</f>
        <v>ゴールド会員</v>
      </c>
      <c r="H33" s="1" t="str">
        <f>IF(E33="","",VLOOKUP(E33,顧客リスト!$A$2:$F$41,6,FALSE))</f>
        <v>埼玉県</v>
      </c>
      <c r="I33" s="1" t="s">
        <v>124</v>
      </c>
      <c r="J33" s="1" t="str">
        <f>IF(I33="","",VLOOKUP(I33,商品リスト!$A$2:$E$11,2,FALSE))</f>
        <v>幸福の木</v>
      </c>
      <c r="K33" s="7">
        <f>IF(I33="","",VLOOKUP(I33,商品リスト!$A$2:$E$11,5,FALSE))</f>
        <v>12500</v>
      </c>
      <c r="L33" s="1">
        <v>1</v>
      </c>
      <c r="M33" s="11">
        <f t="shared" si="0"/>
        <v>12500</v>
      </c>
    </row>
    <row r="34" spans="1:13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tr">
        <f>IF(E34="","",VLOOKUP(E34,顧客リスト!$A$2:$D$41,4,FALSE))</f>
        <v>シルバー会員</v>
      </c>
      <c r="H34" s="1" t="str">
        <f>IF(E34="","",VLOOKUP(E34,顧客リスト!$A$2:$F$41,6,FALSE))</f>
        <v>埼玉県</v>
      </c>
      <c r="I34" s="1" t="s">
        <v>132</v>
      </c>
      <c r="J34" s="1" t="str">
        <f>IF(I34="","",VLOOKUP(I34,商品リスト!$A$2:$E$11,2,FALSE))</f>
        <v>ゴールドクレスト</v>
      </c>
      <c r="K34" s="7">
        <f>IF(I34="","",VLOOKUP(I34,商品リスト!$A$2:$E$11,5,FALSE))</f>
        <v>12500</v>
      </c>
      <c r="L34" s="1">
        <v>1</v>
      </c>
      <c r="M34" s="11">
        <f t="shared" ref="M34:M65" si="1">K34*L34</f>
        <v>12500</v>
      </c>
    </row>
    <row r="35" spans="1:13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tr">
        <f>IF(E35="","",VLOOKUP(E35,顧客リスト!$A$2:$D$41,4,FALSE))</f>
        <v>一般会員</v>
      </c>
      <c r="H35" s="1" t="str">
        <f>IF(E35="","",VLOOKUP(E35,顧客リスト!$A$2:$F$41,6,FALSE))</f>
        <v>東京都</v>
      </c>
      <c r="I35" s="1" t="s">
        <v>126</v>
      </c>
      <c r="J35" s="1" t="str">
        <f>IF(I35="","",VLOOKUP(I35,商品リスト!$A$2:$E$11,2,FALSE))</f>
        <v>ベンジャミナ</v>
      </c>
      <c r="K35" s="7">
        <f>IF(I35="","",VLOOKUP(I35,商品リスト!$A$2:$E$11,5,FALSE))</f>
        <v>12500</v>
      </c>
      <c r="L35" s="1">
        <v>1</v>
      </c>
      <c r="M35" s="11">
        <f t="shared" si="1"/>
        <v>12500</v>
      </c>
    </row>
    <row r="36" spans="1:13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tr">
        <f>IF(E36="","",VLOOKUP(E36,顧客リスト!$A$2:$D$41,4,FALSE))</f>
        <v>シルバー会員</v>
      </c>
      <c r="H36" s="1" t="str">
        <f>IF(E36="","",VLOOKUP(E36,顧客リスト!$A$2:$F$41,6,FALSE))</f>
        <v>東京都</v>
      </c>
      <c r="I36" s="1" t="s">
        <v>128</v>
      </c>
      <c r="J36" s="1" t="str">
        <f>IF(I36="","",VLOOKUP(I36,商品リスト!$A$2:$E$11,2,FALSE))</f>
        <v>ミリオンバンブー</v>
      </c>
      <c r="K36" s="7">
        <f>IF(I36="","",VLOOKUP(I36,商品リスト!$A$2:$E$11,5,FALSE))</f>
        <v>8500</v>
      </c>
      <c r="L36" s="1">
        <v>3</v>
      </c>
      <c r="M36" s="11">
        <f t="shared" si="1"/>
        <v>25500</v>
      </c>
    </row>
    <row r="37" spans="1:13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tr">
        <f>IF(E37="","",VLOOKUP(E37,顧客リスト!$A$2:$D$41,4,FALSE))</f>
        <v>ブロンズ会員</v>
      </c>
      <c r="H37" s="1" t="str">
        <f>IF(E37="","",VLOOKUP(E37,顧客リスト!$A$2:$F$41,6,FALSE))</f>
        <v>埼玉県</v>
      </c>
      <c r="I37" s="1" t="s">
        <v>126</v>
      </c>
      <c r="J37" s="1" t="str">
        <f>IF(I37="","",VLOOKUP(I37,商品リスト!$A$2:$E$11,2,FALSE))</f>
        <v>ベンジャミナ</v>
      </c>
      <c r="K37" s="7">
        <f>IF(I37="","",VLOOKUP(I37,商品リスト!$A$2:$E$11,5,FALSE))</f>
        <v>12500</v>
      </c>
      <c r="L37" s="1">
        <v>1</v>
      </c>
      <c r="M37" s="11">
        <f t="shared" si="1"/>
        <v>12500</v>
      </c>
    </row>
    <row r="38" spans="1:13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tr">
        <f>IF(E38="","",VLOOKUP(E38,顧客リスト!$A$2:$D$41,4,FALSE))</f>
        <v>ブロンズ会員</v>
      </c>
      <c r="H38" s="1" t="str">
        <f>IF(E38="","",VLOOKUP(E38,顧客リスト!$A$2:$F$41,6,FALSE))</f>
        <v>神奈川県</v>
      </c>
      <c r="I38" s="1" t="s">
        <v>124</v>
      </c>
      <c r="J38" s="1" t="str">
        <f>IF(I38="","",VLOOKUP(I38,商品リスト!$A$2:$E$11,2,FALSE))</f>
        <v>幸福の木</v>
      </c>
      <c r="K38" s="7">
        <f>IF(I38="","",VLOOKUP(I38,商品リスト!$A$2:$E$11,5,FALSE))</f>
        <v>12500</v>
      </c>
      <c r="L38" s="1">
        <v>1</v>
      </c>
      <c r="M38" s="11">
        <f t="shared" si="1"/>
        <v>12500</v>
      </c>
    </row>
    <row r="39" spans="1:13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tr">
        <f>IF(E39="","",VLOOKUP(E39,顧客リスト!$A$2:$D$41,4,FALSE))</f>
        <v>シルバー会員</v>
      </c>
      <c r="H39" s="1" t="str">
        <f>IF(E39="","",VLOOKUP(E39,顧客リスト!$A$2:$F$41,6,FALSE))</f>
        <v>東京都</v>
      </c>
      <c r="I39" s="1" t="s">
        <v>126</v>
      </c>
      <c r="J39" s="1" t="str">
        <f>IF(I39="","",VLOOKUP(I39,商品リスト!$A$2:$E$11,2,FALSE))</f>
        <v>ベンジャミナ</v>
      </c>
      <c r="K39" s="7">
        <f>IF(I39="","",VLOOKUP(I39,商品リスト!$A$2:$E$11,5,FALSE))</f>
        <v>12500</v>
      </c>
      <c r="L39" s="1">
        <v>1</v>
      </c>
      <c r="M39" s="11">
        <f t="shared" si="1"/>
        <v>12500</v>
      </c>
    </row>
    <row r="40" spans="1:13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tr">
        <f>IF(E40="","",VLOOKUP(E40,顧客リスト!$A$2:$D$41,4,FALSE))</f>
        <v>ブロンズ会員</v>
      </c>
      <c r="H40" s="1" t="str">
        <f>IF(E40="","",VLOOKUP(E40,顧客リスト!$A$2:$F$41,6,FALSE))</f>
        <v>東京都</v>
      </c>
      <c r="I40" s="1" t="s">
        <v>128</v>
      </c>
      <c r="J40" s="1" t="str">
        <f>IF(I40="","",VLOOKUP(I40,商品リスト!$A$2:$E$11,2,FALSE))</f>
        <v>ミリオンバンブー</v>
      </c>
      <c r="K40" s="7">
        <f>IF(I40="","",VLOOKUP(I40,商品リスト!$A$2:$E$11,5,FALSE))</f>
        <v>8500</v>
      </c>
      <c r="L40" s="1">
        <v>1</v>
      </c>
      <c r="M40" s="11">
        <f t="shared" si="1"/>
        <v>8500</v>
      </c>
    </row>
    <row r="41" spans="1:13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tr">
        <f>IF(E41="","",VLOOKUP(E41,顧客リスト!$A$2:$D$41,4,FALSE))</f>
        <v>ゴールド会員</v>
      </c>
      <c r="H41" s="1" t="str">
        <f>IF(E41="","",VLOOKUP(E41,顧客リスト!$A$2:$F$41,6,FALSE))</f>
        <v>千葉県</v>
      </c>
      <c r="I41" s="1" t="s">
        <v>126</v>
      </c>
      <c r="J41" s="1" t="str">
        <f>IF(I41="","",VLOOKUP(I41,商品リスト!$A$2:$E$11,2,FALSE))</f>
        <v>ベンジャミナ</v>
      </c>
      <c r="K41" s="7">
        <f>IF(I41="","",VLOOKUP(I41,商品リスト!$A$2:$E$11,5,FALSE))</f>
        <v>12500</v>
      </c>
      <c r="L41" s="1">
        <v>2</v>
      </c>
      <c r="M41" s="11">
        <f t="shared" si="1"/>
        <v>25000</v>
      </c>
    </row>
    <row r="42" spans="1:13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tr">
        <f>IF(E42="","",VLOOKUP(E42,顧客リスト!$A$2:$D$41,4,FALSE))</f>
        <v>一般会員</v>
      </c>
      <c r="H42" s="1" t="str">
        <f>IF(E42="","",VLOOKUP(E42,顧客リスト!$A$2:$F$41,6,FALSE))</f>
        <v>神奈川県</v>
      </c>
      <c r="I42" s="1" t="s">
        <v>124</v>
      </c>
      <c r="J42" s="1" t="str">
        <f>IF(I42="","",VLOOKUP(I42,商品リスト!$A$2:$E$11,2,FALSE))</f>
        <v>幸福の木</v>
      </c>
      <c r="K42" s="7">
        <f>IF(I42="","",VLOOKUP(I42,商品リスト!$A$2:$E$11,5,FALSE))</f>
        <v>12500</v>
      </c>
      <c r="L42" s="1">
        <v>1</v>
      </c>
      <c r="M42" s="11">
        <f t="shared" si="1"/>
        <v>12500</v>
      </c>
    </row>
    <row r="43" spans="1:13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tr">
        <f>IF(E43="","",VLOOKUP(E43,顧客リスト!$A$2:$D$41,4,FALSE))</f>
        <v>一般会員</v>
      </c>
      <c r="H43" s="1" t="str">
        <f>IF(E43="","",VLOOKUP(E43,顧客リスト!$A$2:$F$41,6,FALSE))</f>
        <v>神奈川県</v>
      </c>
      <c r="I43" s="1" t="s">
        <v>128</v>
      </c>
      <c r="J43" s="1" t="str">
        <f>IF(I43="","",VLOOKUP(I43,商品リスト!$A$2:$E$11,2,FALSE))</f>
        <v>ミリオンバンブー</v>
      </c>
      <c r="K43" s="7">
        <f>IF(I43="","",VLOOKUP(I43,商品リスト!$A$2:$E$11,5,FALSE))</f>
        <v>8500</v>
      </c>
      <c r="L43" s="1">
        <v>1</v>
      </c>
      <c r="M43" s="11">
        <f t="shared" si="1"/>
        <v>8500</v>
      </c>
    </row>
    <row r="44" spans="1:13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tr">
        <f>IF(E44="","",VLOOKUP(E44,顧客リスト!$A$2:$D$41,4,FALSE))</f>
        <v>ブロンズ会員</v>
      </c>
      <c r="H44" s="1" t="str">
        <f>IF(E44="","",VLOOKUP(E44,顧客リスト!$A$2:$F$41,6,FALSE))</f>
        <v>東京都</v>
      </c>
      <c r="I44" s="1" t="s">
        <v>128</v>
      </c>
      <c r="J44" s="1" t="str">
        <f>IF(I44="","",VLOOKUP(I44,商品リスト!$A$2:$E$11,2,FALSE))</f>
        <v>ミリオンバンブー</v>
      </c>
      <c r="K44" s="7">
        <f>IF(I44="","",VLOOKUP(I44,商品リスト!$A$2:$E$11,5,FALSE))</f>
        <v>8500</v>
      </c>
      <c r="L44" s="1">
        <v>1</v>
      </c>
      <c r="M44" s="11">
        <f t="shared" si="1"/>
        <v>8500</v>
      </c>
    </row>
    <row r="45" spans="1:13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tr">
        <f>IF(E45="","",VLOOKUP(E45,顧客リスト!$A$2:$D$41,4,FALSE))</f>
        <v>ブロンズ会員</v>
      </c>
      <c r="H45" s="1" t="str">
        <f>IF(E45="","",VLOOKUP(E45,顧客リスト!$A$2:$F$41,6,FALSE))</f>
        <v>神奈川県</v>
      </c>
      <c r="I45" s="1" t="s">
        <v>126</v>
      </c>
      <c r="J45" s="1" t="str">
        <f>IF(I45="","",VLOOKUP(I45,商品リスト!$A$2:$E$11,2,FALSE))</f>
        <v>ベンジャミナ</v>
      </c>
      <c r="K45" s="7">
        <f>IF(I45="","",VLOOKUP(I45,商品リスト!$A$2:$E$11,5,FALSE))</f>
        <v>12500</v>
      </c>
      <c r="L45" s="1">
        <v>1</v>
      </c>
      <c r="M45" s="11">
        <f t="shared" si="1"/>
        <v>12500</v>
      </c>
    </row>
    <row r="46" spans="1:13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tr">
        <f>IF(E46="","",VLOOKUP(E46,顧客リスト!$A$2:$D$41,4,FALSE))</f>
        <v>一般会員</v>
      </c>
      <c r="H46" s="1" t="str">
        <f>IF(E46="","",VLOOKUP(E46,顧客リスト!$A$2:$F$41,6,FALSE))</f>
        <v>東京都</v>
      </c>
      <c r="I46" s="1" t="s">
        <v>126</v>
      </c>
      <c r="J46" s="1" t="str">
        <f>IF(I46="","",VLOOKUP(I46,商品リスト!$A$2:$E$11,2,FALSE))</f>
        <v>ベンジャミナ</v>
      </c>
      <c r="K46" s="7">
        <f>IF(I46="","",VLOOKUP(I46,商品リスト!$A$2:$E$11,5,FALSE))</f>
        <v>12500</v>
      </c>
      <c r="L46" s="1">
        <v>2</v>
      </c>
      <c r="M46" s="11">
        <f t="shared" si="1"/>
        <v>25000</v>
      </c>
    </row>
    <row r="47" spans="1:13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tr">
        <f>IF(E47="","",VLOOKUP(E47,顧客リスト!$A$2:$D$41,4,FALSE))</f>
        <v>シルバー会員</v>
      </c>
      <c r="H47" s="1" t="str">
        <f>IF(E47="","",VLOOKUP(E47,顧客リスト!$A$2:$F$41,6,FALSE))</f>
        <v>埼玉県</v>
      </c>
      <c r="I47" s="1" t="s">
        <v>132</v>
      </c>
      <c r="J47" s="1" t="str">
        <f>IF(I47="","",VLOOKUP(I47,商品リスト!$A$2:$E$11,2,FALSE))</f>
        <v>ゴールドクレスト</v>
      </c>
      <c r="K47" s="7">
        <f>IF(I47="","",VLOOKUP(I47,商品リスト!$A$2:$E$11,5,FALSE))</f>
        <v>12500</v>
      </c>
      <c r="L47" s="1">
        <v>1</v>
      </c>
      <c r="M47" s="11">
        <f t="shared" si="1"/>
        <v>12500</v>
      </c>
    </row>
    <row r="48" spans="1:13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tr">
        <f>IF(E48="","",VLOOKUP(E48,顧客リスト!$A$2:$D$41,4,FALSE))</f>
        <v>一般会員</v>
      </c>
      <c r="H48" s="1" t="str">
        <f>IF(E48="","",VLOOKUP(E48,顧客リスト!$A$2:$F$41,6,FALSE))</f>
        <v>神奈川県</v>
      </c>
      <c r="I48" s="1" t="s">
        <v>136</v>
      </c>
      <c r="J48" s="1" t="str">
        <f>IF(I48="","",VLOOKUP(I48,商品リスト!$A$2:$E$11,2,FALSE))</f>
        <v>モンステラ</v>
      </c>
      <c r="K48" s="7">
        <f>IF(I48="","",VLOOKUP(I48,商品リスト!$A$2:$E$11,5,FALSE))</f>
        <v>6500</v>
      </c>
      <c r="L48" s="1">
        <v>1</v>
      </c>
      <c r="M48" s="11">
        <f t="shared" si="1"/>
        <v>6500</v>
      </c>
    </row>
    <row r="49" spans="1:13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tr">
        <f>IF(E49="","",VLOOKUP(E49,顧客リスト!$A$2:$D$41,4,FALSE))</f>
        <v>ブロンズ会員</v>
      </c>
      <c r="H49" s="1" t="str">
        <f>IF(E49="","",VLOOKUP(E49,顧客リスト!$A$2:$F$41,6,FALSE))</f>
        <v>東京都</v>
      </c>
      <c r="I49" s="1" t="s">
        <v>124</v>
      </c>
      <c r="J49" s="1" t="str">
        <f>IF(I49="","",VLOOKUP(I49,商品リスト!$A$2:$E$11,2,FALSE))</f>
        <v>幸福の木</v>
      </c>
      <c r="K49" s="7">
        <f>IF(I49="","",VLOOKUP(I49,商品リスト!$A$2:$E$11,5,FALSE))</f>
        <v>12500</v>
      </c>
      <c r="L49" s="1">
        <v>1</v>
      </c>
      <c r="M49" s="11">
        <f t="shared" si="1"/>
        <v>12500</v>
      </c>
    </row>
    <row r="50" spans="1:13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tr">
        <f>IF(E50="","",VLOOKUP(E50,顧客リスト!$A$2:$D$41,4,FALSE))</f>
        <v>一般会員</v>
      </c>
      <c r="H50" s="1" t="str">
        <f>IF(E50="","",VLOOKUP(E50,顧客リスト!$A$2:$F$41,6,FALSE))</f>
        <v>神奈川県</v>
      </c>
      <c r="I50" s="1" t="s">
        <v>130</v>
      </c>
      <c r="J50" s="1" t="str">
        <f>IF(I50="","",VLOOKUP(I50,商品リスト!$A$2:$E$11,2,FALSE))</f>
        <v>パキラ</v>
      </c>
      <c r="K50" s="7">
        <f>IF(I50="","",VLOOKUP(I50,商品リスト!$A$2:$E$11,5,FALSE))</f>
        <v>8500</v>
      </c>
      <c r="L50" s="1">
        <v>1</v>
      </c>
      <c r="M50" s="11">
        <f t="shared" si="1"/>
        <v>8500</v>
      </c>
    </row>
    <row r="51" spans="1:13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tr">
        <f>IF(E51="","",VLOOKUP(E51,顧客リスト!$A$2:$D$41,4,FALSE))</f>
        <v>一般会員</v>
      </c>
      <c r="H51" s="1" t="str">
        <f>IF(E51="","",VLOOKUP(E51,顧客リスト!$A$2:$F$41,6,FALSE))</f>
        <v>東京都</v>
      </c>
      <c r="I51" s="1" t="s">
        <v>124</v>
      </c>
      <c r="J51" s="1" t="str">
        <f>IF(I51="","",VLOOKUP(I51,商品リスト!$A$2:$E$11,2,FALSE))</f>
        <v>幸福の木</v>
      </c>
      <c r="K51" s="7">
        <f>IF(I51="","",VLOOKUP(I51,商品リスト!$A$2:$E$11,5,FALSE))</f>
        <v>12500</v>
      </c>
      <c r="L51" s="1">
        <v>1</v>
      </c>
      <c r="M51" s="11">
        <f t="shared" si="1"/>
        <v>12500</v>
      </c>
    </row>
    <row r="52" spans="1:13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tr">
        <f>IF(E52="","",VLOOKUP(E52,顧客リスト!$A$2:$D$41,4,FALSE))</f>
        <v>シルバー会員</v>
      </c>
      <c r="H52" s="1" t="str">
        <f>IF(E52="","",VLOOKUP(E52,顧客リスト!$A$2:$F$41,6,FALSE))</f>
        <v>神奈川県</v>
      </c>
      <c r="I52" s="1" t="s">
        <v>138</v>
      </c>
      <c r="J52" s="1" t="str">
        <f>IF(I52="","",VLOOKUP(I52,商品リスト!$A$2:$E$11,2,FALSE))</f>
        <v>オーガスタ</v>
      </c>
      <c r="K52" s="7">
        <f>IF(I52="","",VLOOKUP(I52,商品リスト!$A$2:$E$11,5,FALSE))</f>
        <v>10500</v>
      </c>
      <c r="L52" s="1">
        <v>1</v>
      </c>
      <c r="M52" s="11">
        <f t="shared" si="1"/>
        <v>10500</v>
      </c>
    </row>
    <row r="53" spans="1:13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tr">
        <f>IF(E53="","",VLOOKUP(E53,顧客リスト!$A$2:$D$41,4,FALSE))</f>
        <v>ゴールド会員</v>
      </c>
      <c r="H53" s="1" t="str">
        <f>IF(E53="","",VLOOKUP(E53,顧客リスト!$A$2:$F$41,6,FALSE))</f>
        <v>埼玉県</v>
      </c>
      <c r="I53" s="1" t="s">
        <v>136</v>
      </c>
      <c r="J53" s="1" t="str">
        <f>IF(I53="","",VLOOKUP(I53,商品リスト!$A$2:$E$11,2,FALSE))</f>
        <v>モンステラ</v>
      </c>
      <c r="K53" s="7">
        <f>IF(I53="","",VLOOKUP(I53,商品リスト!$A$2:$E$11,5,FALSE))</f>
        <v>6500</v>
      </c>
      <c r="L53" s="1">
        <v>1</v>
      </c>
      <c r="M53" s="11">
        <f t="shared" si="1"/>
        <v>6500</v>
      </c>
    </row>
    <row r="54" spans="1:13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tr">
        <f>IF(E54="","",VLOOKUP(E54,顧客リスト!$A$2:$D$41,4,FALSE))</f>
        <v>ゴールド会員</v>
      </c>
      <c r="H54" s="1" t="str">
        <f>IF(E54="","",VLOOKUP(E54,顧客リスト!$A$2:$F$41,6,FALSE))</f>
        <v>千葉県</v>
      </c>
      <c r="I54" s="1" t="s">
        <v>140</v>
      </c>
      <c r="J54" s="1" t="str">
        <f>IF(I54="","",VLOOKUP(I54,商品リスト!$A$2:$E$11,2,FALSE))</f>
        <v>アーモンドの木</v>
      </c>
      <c r="K54" s="7">
        <f>IF(I54="","",VLOOKUP(I54,商品リスト!$A$2:$E$11,5,FALSE))</f>
        <v>10500</v>
      </c>
      <c r="L54" s="1">
        <v>1</v>
      </c>
      <c r="M54" s="11">
        <f t="shared" si="1"/>
        <v>10500</v>
      </c>
    </row>
    <row r="55" spans="1:13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tr">
        <f>IF(E55="","",VLOOKUP(E55,顧客リスト!$A$2:$D$41,4,FALSE))</f>
        <v>一般会員</v>
      </c>
      <c r="H55" s="1" t="str">
        <f>IF(E55="","",VLOOKUP(E55,顧客リスト!$A$2:$F$41,6,FALSE))</f>
        <v>千葉県</v>
      </c>
      <c r="I55" s="1" t="s">
        <v>126</v>
      </c>
      <c r="J55" s="1" t="str">
        <f>IF(I55="","",VLOOKUP(I55,商品リスト!$A$2:$E$11,2,FALSE))</f>
        <v>ベンジャミナ</v>
      </c>
      <c r="K55" s="7">
        <f>IF(I55="","",VLOOKUP(I55,商品リスト!$A$2:$E$11,5,FALSE))</f>
        <v>12500</v>
      </c>
      <c r="L55" s="1">
        <v>1</v>
      </c>
      <c r="M55" s="11">
        <f t="shared" si="1"/>
        <v>12500</v>
      </c>
    </row>
    <row r="56" spans="1:13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tr">
        <f>IF(E56="","",VLOOKUP(E56,顧客リスト!$A$2:$D$41,4,FALSE))</f>
        <v>シルバー会員</v>
      </c>
      <c r="H56" s="1" t="str">
        <f>IF(E56="","",VLOOKUP(E56,顧客リスト!$A$2:$F$41,6,FALSE))</f>
        <v>神奈川県</v>
      </c>
      <c r="I56" s="1" t="s">
        <v>140</v>
      </c>
      <c r="J56" s="1" t="str">
        <f>IF(I56="","",VLOOKUP(I56,商品リスト!$A$2:$E$11,2,FALSE))</f>
        <v>アーモンドの木</v>
      </c>
      <c r="K56" s="7">
        <f>IF(I56="","",VLOOKUP(I56,商品リスト!$A$2:$E$11,5,FALSE))</f>
        <v>10500</v>
      </c>
      <c r="L56" s="1">
        <v>1</v>
      </c>
      <c r="M56" s="11">
        <f t="shared" si="1"/>
        <v>10500</v>
      </c>
    </row>
    <row r="57" spans="1:13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tr">
        <f>IF(E57="","",VLOOKUP(E57,顧客リスト!$A$2:$D$41,4,FALSE))</f>
        <v>ゴールド会員</v>
      </c>
      <c r="H57" s="1" t="str">
        <f>IF(E57="","",VLOOKUP(E57,顧客リスト!$A$2:$F$41,6,FALSE))</f>
        <v>東京都</v>
      </c>
      <c r="I57" s="1" t="s">
        <v>142</v>
      </c>
      <c r="J57" s="1" t="str">
        <f>IF(I57="","",VLOOKUP(I57,商品リスト!$A$2:$E$11,2,FALSE))</f>
        <v>ソテツ</v>
      </c>
      <c r="K57" s="7">
        <f>IF(I57="","",VLOOKUP(I57,商品リスト!$A$2:$E$11,5,FALSE))</f>
        <v>10500</v>
      </c>
      <c r="L57" s="1">
        <v>1</v>
      </c>
      <c r="M57" s="11">
        <f t="shared" si="1"/>
        <v>10500</v>
      </c>
    </row>
    <row r="58" spans="1:13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tr">
        <f>IF(E58="","",VLOOKUP(E58,顧客リスト!$A$2:$D$41,4,FALSE))</f>
        <v>一般会員</v>
      </c>
      <c r="H58" s="1" t="str">
        <f>IF(E58="","",VLOOKUP(E58,顧客リスト!$A$2:$F$41,6,FALSE))</f>
        <v>東京都</v>
      </c>
      <c r="I58" s="1" t="s">
        <v>128</v>
      </c>
      <c r="J58" s="1" t="str">
        <f>IF(I58="","",VLOOKUP(I58,商品リスト!$A$2:$E$11,2,FALSE))</f>
        <v>ミリオンバンブー</v>
      </c>
      <c r="K58" s="7">
        <f>IF(I58="","",VLOOKUP(I58,商品リスト!$A$2:$E$11,5,FALSE))</f>
        <v>8500</v>
      </c>
      <c r="L58" s="1">
        <v>2</v>
      </c>
      <c r="M58" s="11">
        <f t="shared" si="1"/>
        <v>17000</v>
      </c>
    </row>
    <row r="59" spans="1:13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tr">
        <f>IF(E59="","",VLOOKUP(E59,顧客リスト!$A$2:$D$41,4,FALSE))</f>
        <v>ゴールド会員</v>
      </c>
      <c r="H59" s="1" t="str">
        <f>IF(E59="","",VLOOKUP(E59,顧客リスト!$A$2:$F$41,6,FALSE))</f>
        <v>埼玉県</v>
      </c>
      <c r="I59" s="1" t="s">
        <v>138</v>
      </c>
      <c r="J59" s="1" t="str">
        <f>IF(I59="","",VLOOKUP(I59,商品リスト!$A$2:$E$11,2,FALSE))</f>
        <v>オーガスタ</v>
      </c>
      <c r="K59" s="7">
        <f>IF(I59="","",VLOOKUP(I59,商品リスト!$A$2:$E$11,5,FALSE))</f>
        <v>10500</v>
      </c>
      <c r="L59" s="1">
        <v>1</v>
      </c>
      <c r="M59" s="11">
        <f t="shared" si="1"/>
        <v>10500</v>
      </c>
    </row>
    <row r="60" spans="1:13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tr">
        <f>IF(E60="","",VLOOKUP(E60,顧客リスト!$A$2:$D$41,4,FALSE))</f>
        <v>ブロンズ会員</v>
      </c>
      <c r="H60" s="1" t="str">
        <f>IF(E60="","",VLOOKUP(E60,顧客リスト!$A$2:$F$41,6,FALSE))</f>
        <v>神奈川県</v>
      </c>
      <c r="I60" s="1" t="s">
        <v>124</v>
      </c>
      <c r="J60" s="1" t="str">
        <f>IF(I60="","",VLOOKUP(I60,商品リスト!$A$2:$E$11,2,FALSE))</f>
        <v>幸福の木</v>
      </c>
      <c r="K60" s="7">
        <f>IF(I60="","",VLOOKUP(I60,商品リスト!$A$2:$E$11,5,FALSE))</f>
        <v>12500</v>
      </c>
      <c r="L60" s="1">
        <v>1</v>
      </c>
      <c r="M60" s="11">
        <f t="shared" si="1"/>
        <v>12500</v>
      </c>
    </row>
    <row r="61" spans="1:13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tr">
        <f>IF(E61="","",VLOOKUP(E61,顧客リスト!$A$2:$D$41,4,FALSE))</f>
        <v>シルバー会員</v>
      </c>
      <c r="H61" s="1" t="str">
        <f>IF(E61="","",VLOOKUP(E61,顧客リスト!$A$2:$F$41,6,FALSE))</f>
        <v>神奈川県</v>
      </c>
      <c r="I61" s="1" t="s">
        <v>142</v>
      </c>
      <c r="J61" s="1" t="str">
        <f>IF(I61="","",VLOOKUP(I61,商品リスト!$A$2:$E$11,2,FALSE))</f>
        <v>ソテツ</v>
      </c>
      <c r="K61" s="7">
        <f>IF(I61="","",VLOOKUP(I61,商品リスト!$A$2:$E$11,5,FALSE))</f>
        <v>10500</v>
      </c>
      <c r="L61" s="1">
        <v>1</v>
      </c>
      <c r="M61" s="11">
        <f t="shared" si="1"/>
        <v>10500</v>
      </c>
    </row>
    <row r="62" spans="1:13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tr">
        <f>IF(E62="","",VLOOKUP(E62,顧客リスト!$A$2:$D$41,4,FALSE))</f>
        <v>シルバー会員</v>
      </c>
      <c r="H62" s="1" t="str">
        <f>IF(E62="","",VLOOKUP(E62,顧客リスト!$A$2:$F$41,6,FALSE))</f>
        <v>神奈川県</v>
      </c>
      <c r="I62" s="1" t="s">
        <v>132</v>
      </c>
      <c r="J62" s="1" t="str">
        <f>IF(I62="","",VLOOKUP(I62,商品リスト!$A$2:$E$11,2,FALSE))</f>
        <v>ゴールドクレスト</v>
      </c>
      <c r="K62" s="7">
        <f>IF(I62="","",VLOOKUP(I62,商品リスト!$A$2:$E$11,5,FALSE))</f>
        <v>12500</v>
      </c>
      <c r="L62" s="1">
        <v>1</v>
      </c>
      <c r="M62" s="11">
        <f t="shared" si="1"/>
        <v>12500</v>
      </c>
    </row>
    <row r="63" spans="1:13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tr">
        <f>IF(E63="","",VLOOKUP(E63,顧客リスト!$A$2:$D$41,4,FALSE))</f>
        <v>一般会員</v>
      </c>
      <c r="H63" s="1" t="str">
        <f>IF(E63="","",VLOOKUP(E63,顧客リスト!$A$2:$F$41,6,FALSE))</f>
        <v>東京都</v>
      </c>
      <c r="I63" s="1" t="s">
        <v>128</v>
      </c>
      <c r="J63" s="1" t="str">
        <f>IF(I63="","",VLOOKUP(I63,商品リスト!$A$2:$E$11,2,FALSE))</f>
        <v>ミリオンバンブー</v>
      </c>
      <c r="K63" s="7">
        <f>IF(I63="","",VLOOKUP(I63,商品リスト!$A$2:$E$11,5,FALSE))</f>
        <v>8500</v>
      </c>
      <c r="L63" s="1">
        <v>1</v>
      </c>
      <c r="M63" s="11">
        <f t="shared" si="1"/>
        <v>8500</v>
      </c>
    </row>
    <row r="64" spans="1:13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tr">
        <f>IF(E64="","",VLOOKUP(E64,顧客リスト!$A$2:$D$41,4,FALSE))</f>
        <v>一般会員</v>
      </c>
      <c r="H64" s="1" t="str">
        <f>IF(E64="","",VLOOKUP(E64,顧客リスト!$A$2:$F$41,6,FALSE))</f>
        <v>埼玉県</v>
      </c>
      <c r="I64" s="1" t="s">
        <v>126</v>
      </c>
      <c r="J64" s="1" t="str">
        <f>IF(I64="","",VLOOKUP(I64,商品リスト!$A$2:$E$11,2,FALSE))</f>
        <v>ベンジャミナ</v>
      </c>
      <c r="K64" s="7">
        <f>IF(I64="","",VLOOKUP(I64,商品リスト!$A$2:$E$11,5,FALSE))</f>
        <v>12500</v>
      </c>
      <c r="L64" s="1">
        <v>2</v>
      </c>
      <c r="M64" s="11">
        <f t="shared" si="1"/>
        <v>25000</v>
      </c>
    </row>
    <row r="65" spans="1:13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tr">
        <f>IF(E65="","",VLOOKUP(E65,顧客リスト!$A$2:$D$41,4,FALSE))</f>
        <v>一般会員</v>
      </c>
      <c r="H65" s="1" t="str">
        <f>IF(E65="","",VLOOKUP(E65,顧客リスト!$A$2:$F$41,6,FALSE))</f>
        <v>千葉県</v>
      </c>
      <c r="I65" s="1" t="s">
        <v>130</v>
      </c>
      <c r="J65" s="1" t="str">
        <f>IF(I65="","",VLOOKUP(I65,商品リスト!$A$2:$E$11,2,FALSE))</f>
        <v>パキラ</v>
      </c>
      <c r="K65" s="7">
        <f>IF(I65="","",VLOOKUP(I65,商品リスト!$A$2:$E$11,5,FALSE))</f>
        <v>8500</v>
      </c>
      <c r="L65" s="1">
        <v>1</v>
      </c>
      <c r="M65" s="11">
        <f t="shared" si="1"/>
        <v>8500</v>
      </c>
    </row>
    <row r="66" spans="1:13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tr">
        <f>IF(E66="","",VLOOKUP(E66,顧客リスト!$A$2:$D$41,4,FALSE))</f>
        <v>一般会員</v>
      </c>
      <c r="H66" s="1" t="str">
        <f>IF(E66="","",VLOOKUP(E66,顧客リスト!$A$2:$F$41,6,FALSE))</f>
        <v>東京都</v>
      </c>
      <c r="I66" s="1" t="s">
        <v>130</v>
      </c>
      <c r="J66" s="1" t="str">
        <f>IF(I66="","",VLOOKUP(I66,商品リスト!$A$2:$E$11,2,FALSE))</f>
        <v>パキラ</v>
      </c>
      <c r="K66" s="7">
        <f>IF(I66="","",VLOOKUP(I66,商品リスト!$A$2:$E$11,5,FALSE))</f>
        <v>8500</v>
      </c>
      <c r="L66" s="1">
        <v>1</v>
      </c>
      <c r="M66" s="11">
        <f t="shared" ref="M66:M71" si="2">K66*L66</f>
        <v>8500</v>
      </c>
    </row>
    <row r="67" spans="1:13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tr">
        <f>IF(E67="","",VLOOKUP(E67,顧客リスト!$A$2:$D$41,4,FALSE))</f>
        <v>一般会員</v>
      </c>
      <c r="H67" s="1" t="str">
        <f>IF(E67="","",VLOOKUP(E67,顧客リスト!$A$2:$F$41,6,FALSE))</f>
        <v>千葉県</v>
      </c>
      <c r="I67" s="1" t="s">
        <v>124</v>
      </c>
      <c r="J67" s="1" t="str">
        <f>IF(I67="","",VLOOKUP(I67,商品リスト!$A$2:$E$11,2,FALSE))</f>
        <v>幸福の木</v>
      </c>
      <c r="K67" s="7">
        <f>IF(I67="","",VLOOKUP(I67,商品リスト!$A$2:$E$11,5,FALSE))</f>
        <v>12500</v>
      </c>
      <c r="L67" s="1">
        <v>1</v>
      </c>
      <c r="M67" s="11">
        <f t="shared" si="2"/>
        <v>12500</v>
      </c>
    </row>
    <row r="68" spans="1:13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tr">
        <f>IF(E68="","",VLOOKUP(E68,顧客リスト!$A$2:$D$41,4,FALSE))</f>
        <v>ブロンズ会員</v>
      </c>
      <c r="H68" s="1" t="str">
        <f>IF(E68="","",VLOOKUP(E68,顧客リスト!$A$2:$F$41,6,FALSE))</f>
        <v>神奈川県</v>
      </c>
      <c r="I68" s="1" t="s">
        <v>130</v>
      </c>
      <c r="J68" s="1" t="str">
        <f>IF(I68="","",VLOOKUP(I68,商品リスト!$A$2:$E$11,2,FALSE))</f>
        <v>パキラ</v>
      </c>
      <c r="K68" s="7">
        <f>IF(I68="","",VLOOKUP(I68,商品リスト!$A$2:$E$11,5,FALSE))</f>
        <v>8500</v>
      </c>
      <c r="L68" s="1">
        <v>1</v>
      </c>
      <c r="M68" s="11">
        <f t="shared" si="2"/>
        <v>8500</v>
      </c>
    </row>
    <row r="69" spans="1:13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tr">
        <f>IF(E69="","",VLOOKUP(E69,顧客リスト!$A$2:$D$41,4,FALSE))</f>
        <v>シルバー会員</v>
      </c>
      <c r="H69" s="1" t="str">
        <f>IF(E69="","",VLOOKUP(E69,顧客リスト!$A$2:$F$41,6,FALSE))</f>
        <v>埼玉県</v>
      </c>
      <c r="I69" s="1" t="s">
        <v>142</v>
      </c>
      <c r="J69" s="1" t="str">
        <f>IF(I69="","",VLOOKUP(I69,商品リスト!$A$2:$E$11,2,FALSE))</f>
        <v>ソテツ</v>
      </c>
      <c r="K69" s="7">
        <f>IF(I69="","",VLOOKUP(I69,商品リスト!$A$2:$E$11,5,FALSE))</f>
        <v>10500</v>
      </c>
      <c r="L69" s="1">
        <v>1</v>
      </c>
      <c r="M69" s="11">
        <f t="shared" si="2"/>
        <v>10500</v>
      </c>
    </row>
    <row r="70" spans="1:13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tr">
        <f>IF(E70="","",VLOOKUP(E70,顧客リスト!$A$2:$D$41,4,FALSE))</f>
        <v>ブロンズ会員</v>
      </c>
      <c r="H70" s="1" t="str">
        <f>IF(E70="","",VLOOKUP(E70,顧客リスト!$A$2:$F$41,6,FALSE))</f>
        <v>千葉県</v>
      </c>
      <c r="I70" s="1" t="s">
        <v>124</v>
      </c>
      <c r="J70" s="1" t="str">
        <f>IF(I70="","",VLOOKUP(I70,商品リスト!$A$2:$E$11,2,FALSE))</f>
        <v>幸福の木</v>
      </c>
      <c r="K70" s="7">
        <f>IF(I70="","",VLOOKUP(I70,商品リスト!$A$2:$E$11,5,FALSE))</f>
        <v>12500</v>
      </c>
      <c r="L70" s="1">
        <v>1</v>
      </c>
      <c r="M70" s="11">
        <f t="shared" si="2"/>
        <v>12500</v>
      </c>
    </row>
    <row r="71" spans="1:13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tr">
        <f>IF(E71="","",VLOOKUP(E71,顧客リスト!$A$2:$D$41,4,FALSE))</f>
        <v>シルバー会員</v>
      </c>
      <c r="H71" s="1" t="str">
        <f>IF(E71="","",VLOOKUP(E71,顧客リスト!$A$2:$F$41,6,FALSE))</f>
        <v>東京都</v>
      </c>
      <c r="I71" s="1" t="s">
        <v>175</v>
      </c>
      <c r="J71" s="1" t="str">
        <f>IF(I71="","",VLOOKUP(I71,商品リスト!$A$2:$E$11,2,FALSE))</f>
        <v>幸福の木</v>
      </c>
      <c r="K71" s="7">
        <f>IF(I71="","",VLOOKUP(I71,商品リスト!$A$2:$E$11,5,FALSE))</f>
        <v>12500</v>
      </c>
      <c r="L71" s="1">
        <v>1</v>
      </c>
      <c r="M71" s="11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F2" sqref="F2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売上リスト</vt:lpstr>
      <vt:lpstr>顧客リスト</vt:lpstr>
      <vt:lpstr>会員種類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2012-06-11T02:54:06Z</dcterms:modified>
</cp:coreProperties>
</file>