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売上リスト!$A$1:$K$84</definedName>
  </definedNames>
  <calcPr calcId="145621"/>
  <pivotCaches>
    <pivotCache cacheId="1" r:id="rId6"/>
  </pivotCaches>
</workbook>
</file>

<file path=xl/calcChain.xml><?xml version="1.0" encoding="utf-8"?>
<calcChain xmlns="http://schemas.openxmlformats.org/spreadsheetml/2006/main">
  <c r="I2" i="4" l="1"/>
  <c r="K2" i="4" s="1"/>
  <c r="I3" i="4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<sst xmlns="http://schemas.openxmlformats.org/spreadsheetml/2006/main" count="478" uniqueCount="174">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</sst>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[10-83A.xlsx]Sheet1!ﾋﾟﾎﾞｯﾄﾃｰﾌﾞﾙ1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84512"/>
        <c:axId val="132786048"/>
      </c:barChart>
      <c:catAx>
        <c:axId val="132784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86048"/>
        <c:crosses val="autoZero"/>
        <c:auto val="1"/>
        <c:lblAlgn val="ctr"/>
        <c:lblOffset val="100"/>
        <c:noMultiLvlLbl val="0"/>
      </c:catAx>
      <c:valAx>
        <c:axId val="13278604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13278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62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K1" sqref="K1:K1048576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zoomScaleNormal="100" workbookViewId="0">
      <selection activeCell="A11" sqref="A11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41035</v>
      </c>
      <c r="B2" s="1">
        <v>10003</v>
      </c>
      <c r="C2" s="1" t="s">
        <v>154</v>
      </c>
      <c r="D2" s="1" t="s">
        <v>159</v>
      </c>
      <c r="E2" s="1">
        <v>103</v>
      </c>
      <c r="F2" s="1" t="str">
        <f>IF(E2="","",VLOOKUP(E2,顧客リスト!$A$2:$B$41,2,FALSE))</f>
        <v>朝日　晴彦</v>
      </c>
      <c r="G2" s="1" t="s">
        <v>114</v>
      </c>
      <c r="H2" s="1" t="str">
        <f>IF(G2="","",VLOOKUP(G2,商品リスト!$A$2:$E$11,2,FALSE))</f>
        <v>ベンジャミナ</v>
      </c>
      <c r="I2" s="7">
        <f>IF(G2="","",VLOOKUP(G2,商品リスト!$A$2:$E$11,5,FALSE))</f>
        <v>12500</v>
      </c>
      <c r="J2" s="1">
        <v>2</v>
      </c>
      <c r="K2" s="7">
        <f t="shared" ref="K2:K26" si="0">I2*J2</f>
        <v>25000</v>
      </c>
    </row>
    <row r="3" spans="1:11" x14ac:dyDescent="0.15">
      <c r="A3" s="2">
        <v>41035</v>
      </c>
      <c r="B3" s="1">
        <v>10004</v>
      </c>
      <c r="C3" s="1" t="s">
        <v>153</v>
      </c>
      <c r="D3" s="1" t="s">
        <v>162</v>
      </c>
      <c r="E3" s="1">
        <v>104</v>
      </c>
      <c r="F3" s="1" t="str">
        <f>IF(E3="","",VLOOKUP(E3,顧客リスト!$A$2:$B$41,2,FALSE))</f>
        <v>南田　恵子</v>
      </c>
      <c r="G3" s="1" t="s">
        <v>126</v>
      </c>
      <c r="H3" s="1" t="str">
        <f>IF(G3="","",VLOOKUP(G3,商品リスト!$A$2:$E$11,2,FALSE))</f>
        <v>オーガスタ</v>
      </c>
      <c r="I3" s="7">
        <f>IF(G3="","",VLOOKUP(G3,商品リスト!$A$2:$E$11,5,FALSE))</f>
        <v>10500</v>
      </c>
      <c r="J3" s="1">
        <v>1</v>
      </c>
      <c r="K3" s="7">
        <f t="shared" si="0"/>
        <v>10500</v>
      </c>
    </row>
    <row r="4" spans="1:11" x14ac:dyDescent="0.15">
      <c r="A4" s="2">
        <v>41035</v>
      </c>
      <c r="B4" s="1">
        <v>10006</v>
      </c>
      <c r="C4" s="1" t="s">
        <v>154</v>
      </c>
      <c r="D4" s="1" t="s">
        <v>161</v>
      </c>
      <c r="E4" s="1">
        <v>106</v>
      </c>
      <c r="F4" s="1" t="str">
        <f>IF(E4="","",VLOOKUP(E4,顧客リスト!$A$2:$B$41,2,FALSE))</f>
        <v>飯島　直哉</v>
      </c>
      <c r="G4" s="1" t="s">
        <v>128</v>
      </c>
      <c r="H4" s="1" t="str">
        <f>IF(G4="","",VLOOKUP(G4,商品リスト!$A$2:$E$11,2,FALSE))</f>
        <v>アーモンドの木</v>
      </c>
      <c r="I4" s="7">
        <f>IF(G4="","",VLOOKUP(G4,商品リスト!$A$2:$E$11,5,FALSE))</f>
        <v>10500</v>
      </c>
      <c r="J4" s="1">
        <v>2</v>
      </c>
      <c r="K4" s="7">
        <f t="shared" si="0"/>
        <v>21000</v>
      </c>
    </row>
    <row r="5" spans="1:11" x14ac:dyDescent="0.15">
      <c r="A5" s="2">
        <v>41042</v>
      </c>
      <c r="B5" s="1">
        <v>10007</v>
      </c>
      <c r="C5" s="1" t="s">
        <v>153</v>
      </c>
      <c r="D5" s="1" t="s">
        <v>162</v>
      </c>
      <c r="E5" s="1">
        <v>107</v>
      </c>
      <c r="F5" s="1" t="str">
        <f>IF(E5="","",VLOOKUP(E5,顧客リスト!$A$2:$B$41,2,FALSE))</f>
        <v>中村　大輔</v>
      </c>
      <c r="G5" s="1" t="s">
        <v>120</v>
      </c>
      <c r="H5" s="1" t="str">
        <f>IF(G5="","",VLOOKUP(G5,商品リスト!$A$2:$E$11,2,FALSE))</f>
        <v>ゴールドクレスト</v>
      </c>
      <c r="I5" s="7">
        <f>IF(G5="","",VLOOKUP(G5,商品リスト!$A$2:$E$11,5,FALSE))</f>
        <v>12500</v>
      </c>
      <c r="J5" s="1">
        <v>1</v>
      </c>
      <c r="K5" s="7">
        <f t="shared" si="0"/>
        <v>12500</v>
      </c>
    </row>
    <row r="6" spans="1:11" x14ac:dyDescent="0.15">
      <c r="A6" s="2">
        <v>41042</v>
      </c>
      <c r="B6" s="1">
        <v>10008</v>
      </c>
      <c r="C6" s="1" t="s">
        <v>153</v>
      </c>
      <c r="D6" s="1" t="s">
        <v>162</v>
      </c>
      <c r="E6" s="1">
        <v>108</v>
      </c>
      <c r="F6" s="1" t="str">
        <f>IF(E6="","",VLOOKUP(E6,顧客リスト!$A$2:$B$41,2,FALSE))</f>
        <v>松下　麗華</v>
      </c>
      <c r="G6" s="1" t="s">
        <v>116</v>
      </c>
      <c r="H6" s="1" t="str">
        <f>IF(G6="","",VLOOKUP(G6,商品リスト!$A$2:$E$11,2,FALSE))</f>
        <v>ミリオンバンブー</v>
      </c>
      <c r="I6" s="7">
        <f>IF(G6="","",VLOOKUP(G6,商品リスト!$A$2:$E$11,5,FALSE))</f>
        <v>8500</v>
      </c>
      <c r="J6" s="1">
        <v>1</v>
      </c>
      <c r="K6" s="7">
        <f t="shared" si="0"/>
        <v>8500</v>
      </c>
    </row>
    <row r="7" spans="1:11" x14ac:dyDescent="0.15">
      <c r="A7" s="2">
        <v>41042</v>
      </c>
      <c r="B7" s="1">
        <v>10009</v>
      </c>
      <c r="C7" s="1" t="s">
        <v>153</v>
      </c>
      <c r="D7" s="1" t="s">
        <v>158</v>
      </c>
      <c r="E7" s="1">
        <v>109</v>
      </c>
      <c r="F7" s="1" t="str">
        <f>IF(E7="","",VLOOKUP(E7,顧客リスト!$A$2:$B$41,2,FALSE))</f>
        <v>斉藤　修</v>
      </c>
      <c r="G7" s="1" t="s">
        <v>122</v>
      </c>
      <c r="H7" s="1" t="str">
        <f>IF(G7="","",VLOOKUP(G7,商品リスト!$A$2:$E$11,2,FALSE))</f>
        <v>アレカヤシ</v>
      </c>
      <c r="I7" s="7">
        <f>IF(G7="","",VLOOKUP(G7,商品リスト!$A$2:$E$11,5,FALSE))</f>
        <v>8500</v>
      </c>
      <c r="J7" s="1">
        <v>1</v>
      </c>
      <c r="K7" s="7">
        <f t="shared" si="0"/>
        <v>8500</v>
      </c>
    </row>
    <row r="8" spans="1:11" x14ac:dyDescent="0.15">
      <c r="A8" s="2">
        <v>41049</v>
      </c>
      <c r="B8" s="1">
        <v>10012</v>
      </c>
      <c r="C8" s="1" t="s">
        <v>153</v>
      </c>
      <c r="D8" s="1" t="s">
        <v>158</v>
      </c>
      <c r="E8" s="1">
        <v>112</v>
      </c>
      <c r="F8" s="1" t="str">
        <f>IF(E8="","",VLOOKUP(E8,顧客リスト!$A$2:$B$41,2,FALSE))</f>
        <v>遠藤　愛美</v>
      </c>
      <c r="G8" s="1" t="s">
        <v>116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41049</v>
      </c>
      <c r="B9" s="1">
        <v>10013</v>
      </c>
      <c r="C9" s="1" t="s">
        <v>153</v>
      </c>
      <c r="D9" s="1" t="s">
        <v>162</v>
      </c>
      <c r="E9" s="1">
        <v>113</v>
      </c>
      <c r="F9" s="1" t="str">
        <f>IF(E9="","",VLOOKUP(E9,顧客リスト!$A$2:$B$41,2,FALSE))</f>
        <v>内田　慶次郎</v>
      </c>
      <c r="G9" s="1" t="s">
        <v>120</v>
      </c>
      <c r="H9" s="1" t="str">
        <f>IF(G9="","",VLOOKUP(G9,商品リスト!$A$2:$E$11,2,FALSE))</f>
        <v>ゴールドクレスト</v>
      </c>
      <c r="I9" s="7">
        <f>IF(G9="","",VLOOKUP(G9,商品リスト!$A$2:$E$11,5,FALSE))</f>
        <v>12500</v>
      </c>
      <c r="J9" s="1">
        <v>1</v>
      </c>
      <c r="K9" s="7">
        <f t="shared" si="0"/>
        <v>12500</v>
      </c>
    </row>
    <row r="10" spans="1:11" x14ac:dyDescent="0.15">
      <c r="A10" s="2">
        <v>41056</v>
      </c>
      <c r="B10" s="1">
        <v>10014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114</v>
      </c>
      <c r="H10" s="1" t="str">
        <f>IF(G10="","",VLOOKUP(G10,商品リスト!$A$2:$E$11,2,FALSE))</f>
        <v>ベンジャミナ</v>
      </c>
      <c r="I10" s="7">
        <f>IF(G10="","",VLOOKUP(G10,商品リスト!$A$2:$E$11,5,FALSE))</f>
        <v>12500</v>
      </c>
      <c r="J10" s="1">
        <v>1</v>
      </c>
      <c r="K10" s="7">
        <f t="shared" si="0"/>
        <v>12500</v>
      </c>
    </row>
    <row r="11" spans="1:11" x14ac:dyDescent="0.15">
      <c r="A11" s="2">
        <v>41056</v>
      </c>
      <c r="B11" s="1">
        <v>10015</v>
      </c>
      <c r="C11" s="1" t="s">
        <v>153</v>
      </c>
      <c r="D11" s="1" t="s">
        <v>158</v>
      </c>
      <c r="E11" s="1">
        <v>114</v>
      </c>
      <c r="F11" s="1" t="str">
        <f>IF(E11="","",VLOOKUP(E11,顧客リスト!$A$2:$B$41,2,FALSE))</f>
        <v>篠原　恵梨香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41056</v>
      </c>
      <c r="B12" s="1">
        <v>10016</v>
      </c>
      <c r="C12" s="1" t="s">
        <v>155</v>
      </c>
      <c r="D12" s="1" t="s">
        <v>156</v>
      </c>
      <c r="E12" s="1">
        <v>115</v>
      </c>
      <c r="F12" s="1" t="str">
        <f>IF(E12="","",VLOOKUP(E12,顧客リスト!$A$2:$B$41,2,FALSE))</f>
        <v>大下　慎</v>
      </c>
      <c r="G12" s="1" t="s">
        <v>116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41063</v>
      </c>
      <c r="B13" s="1">
        <v>10017</v>
      </c>
      <c r="C13" s="1" t="s">
        <v>154</v>
      </c>
      <c r="D13" s="1" t="s">
        <v>161</v>
      </c>
      <c r="E13" s="1">
        <v>116</v>
      </c>
      <c r="F13" s="1" t="str">
        <f>IF(E13="","",VLOOKUP(E13,顧客リスト!$A$2:$B$41,2,FALSE))</f>
        <v>笹本　晋平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41063</v>
      </c>
      <c r="B14" s="1">
        <v>10018</v>
      </c>
      <c r="C14" s="1" t="s">
        <v>154</v>
      </c>
      <c r="D14" s="1" t="s">
        <v>161</v>
      </c>
      <c r="E14" s="1">
        <v>117</v>
      </c>
      <c r="F14" s="1" t="str">
        <f>IF(E14="","",VLOOKUP(E14,顧客リスト!$A$2:$B$41,2,FALSE))</f>
        <v>佐々木　渉</v>
      </c>
      <c r="G14" s="1" t="s">
        <v>116</v>
      </c>
      <c r="H14" s="1" t="str">
        <f>IF(G14="","",VLOOKUP(G14,商品リスト!$A$2:$E$11,2,FALSE))</f>
        <v>ミリオンバンブー</v>
      </c>
      <c r="I14" s="7">
        <f>IF(G14="","",VLOOKUP(G14,商品リスト!$A$2:$E$11,5,FALSE))</f>
        <v>8500</v>
      </c>
      <c r="J14" s="1">
        <v>2</v>
      </c>
      <c r="K14" s="7">
        <f t="shared" si="0"/>
        <v>17000</v>
      </c>
    </row>
    <row r="15" spans="1:11" x14ac:dyDescent="0.15">
      <c r="A15" s="2">
        <v>41063</v>
      </c>
      <c r="B15" s="1">
        <v>10019</v>
      </c>
      <c r="C15" s="1" t="s">
        <v>153</v>
      </c>
      <c r="D15" s="1" t="s">
        <v>162</v>
      </c>
      <c r="E15" s="1">
        <v>104</v>
      </c>
      <c r="F15" s="1" t="str">
        <f>IF(E15="","",VLOOKUP(E15,顧客リスト!$A$2:$B$41,2,FALSE))</f>
        <v>南田　恵子</v>
      </c>
      <c r="G15" s="1" t="s">
        <v>116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2</v>
      </c>
      <c r="K15" s="7">
        <f t="shared" si="0"/>
        <v>17000</v>
      </c>
    </row>
    <row r="16" spans="1:11" x14ac:dyDescent="0.15">
      <c r="A16" s="2">
        <v>41070</v>
      </c>
      <c r="B16" s="1">
        <v>10020</v>
      </c>
      <c r="C16" s="1" t="s">
        <v>154</v>
      </c>
      <c r="D16" s="1" t="s">
        <v>159</v>
      </c>
      <c r="E16" s="1">
        <v>102</v>
      </c>
      <c r="F16" s="1" t="str">
        <f>IF(E16="","",VLOOKUP(E16,顧客リスト!$A$2:$B$41,2,FALSE))</f>
        <v>井沢　翔太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41070</v>
      </c>
      <c r="B17" s="1">
        <v>10023</v>
      </c>
      <c r="C17" s="1" t="s">
        <v>153</v>
      </c>
      <c r="D17" s="1" t="s">
        <v>158</v>
      </c>
      <c r="E17" s="1">
        <v>120</v>
      </c>
      <c r="F17" s="1" t="str">
        <f>IF(E17="","",VLOOKUP(E17,顧客リスト!$A$2:$B$41,2,FALSE))</f>
        <v>野々下　祥子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2</v>
      </c>
      <c r="K17" s="7">
        <f t="shared" si="0"/>
        <v>17000</v>
      </c>
    </row>
    <row r="18" spans="1:11" x14ac:dyDescent="0.15">
      <c r="A18" s="2">
        <v>41077</v>
      </c>
      <c r="B18" s="1">
        <v>10024</v>
      </c>
      <c r="C18" s="1" t="s">
        <v>155</v>
      </c>
      <c r="D18" s="1" t="s">
        <v>157</v>
      </c>
      <c r="E18" s="1">
        <v>110</v>
      </c>
      <c r="F18" s="1" t="str">
        <f>IF(E18="","",VLOOKUP(E18,顧客リスト!$A$2:$B$41,2,FALSE))</f>
        <v>渡辺　正太郎</v>
      </c>
      <c r="G18" s="1" t="s">
        <v>118</v>
      </c>
      <c r="H18" s="1" t="str">
        <f>IF(G18="","",VLOOKUP(G18,商品リスト!$A$2:$E$11,2,FALSE))</f>
        <v>パキラ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41077</v>
      </c>
      <c r="B19" s="1">
        <v>10025</v>
      </c>
      <c r="C19" s="1" t="s">
        <v>153</v>
      </c>
      <c r="D19" s="1" t="s">
        <v>160</v>
      </c>
      <c r="E19" s="1">
        <v>121</v>
      </c>
      <c r="F19" s="1" t="str">
        <f>IF(E19="","",VLOOKUP(E19,顧客リスト!$A$2:$B$41,2,FALSE))</f>
        <v>長瀬　裕子</v>
      </c>
      <c r="G19" s="1" t="s">
        <v>112</v>
      </c>
      <c r="H19" s="1" t="str">
        <f>IF(G19="","",VLOOKUP(G19,商品リスト!$A$2:$E$11,2,FALSE))</f>
        <v>幸福の木</v>
      </c>
      <c r="I19" s="7">
        <f>IF(G19="","",VLOOKUP(G19,商品リスト!$A$2:$E$11,5,FALSE))</f>
        <v>12500</v>
      </c>
      <c r="J19" s="1">
        <v>1</v>
      </c>
      <c r="K19" s="7">
        <f t="shared" si="0"/>
        <v>12500</v>
      </c>
    </row>
    <row r="20" spans="1:11" x14ac:dyDescent="0.15">
      <c r="A20" s="2">
        <v>41077</v>
      </c>
      <c r="B20" s="1">
        <v>10026</v>
      </c>
      <c r="C20" s="1" t="s">
        <v>155</v>
      </c>
      <c r="D20" s="1" t="s">
        <v>157</v>
      </c>
      <c r="E20" s="1">
        <v>122</v>
      </c>
      <c r="F20" s="1" t="str">
        <f>IF(E20="","",VLOOKUP(E20,顧客リスト!$A$2:$B$41,2,FALSE))</f>
        <v>田中　和美</v>
      </c>
      <c r="G20" s="1" t="s">
        <v>112</v>
      </c>
      <c r="H20" s="1" t="str">
        <f>IF(G20="","",VLOOKUP(G20,商品リスト!$A$2:$E$11,2,FALSE))</f>
        <v>幸福の木</v>
      </c>
      <c r="I20" s="7">
        <f>IF(G20="","",VLOOKUP(G20,商品リスト!$A$2:$E$11,5,FALSE))</f>
        <v>12500</v>
      </c>
      <c r="J20" s="1">
        <v>1</v>
      </c>
      <c r="K20" s="7">
        <f t="shared" si="0"/>
        <v>12500</v>
      </c>
    </row>
    <row r="21" spans="1:11" x14ac:dyDescent="0.15">
      <c r="A21" s="2">
        <v>41084</v>
      </c>
      <c r="B21" s="1">
        <v>10027</v>
      </c>
      <c r="C21" s="1" t="s">
        <v>153</v>
      </c>
      <c r="D21" s="1" t="s">
        <v>160</v>
      </c>
      <c r="E21" s="1">
        <v>105</v>
      </c>
      <c r="F21" s="1" t="str">
        <f>IF(E21="","",VLOOKUP(E21,顧客リスト!$A$2:$B$41,2,FALSE))</f>
        <v>山田　健太郎</v>
      </c>
      <c r="G21" s="1" t="s">
        <v>122</v>
      </c>
      <c r="H21" s="1" t="str">
        <f>IF(G21="","",VLOOKUP(G21,商品リスト!$A$2:$E$11,2,FALSE))</f>
        <v>アレカヤシ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41084</v>
      </c>
      <c r="B22" s="1">
        <v>10028</v>
      </c>
      <c r="C22" s="1" t="s">
        <v>153</v>
      </c>
      <c r="D22" s="1" t="s">
        <v>160</v>
      </c>
      <c r="E22" s="1">
        <v>123</v>
      </c>
      <c r="F22" s="1" t="str">
        <f>IF(E22="","",VLOOKUP(E22,顧客リスト!$A$2:$B$41,2,FALSE))</f>
        <v>岩下　真由美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41084</v>
      </c>
      <c r="B23" s="1">
        <v>10029</v>
      </c>
      <c r="C23" s="1" t="s">
        <v>153</v>
      </c>
      <c r="D23" s="1" t="s">
        <v>158</v>
      </c>
      <c r="E23" s="1">
        <v>124</v>
      </c>
      <c r="F23" s="1" t="str">
        <f>IF(E23="","",VLOOKUP(E23,顧客リスト!$A$2:$B$41,2,FALSE))</f>
        <v>安藤　明子</v>
      </c>
      <c r="G23" s="1" t="s">
        <v>118</v>
      </c>
      <c r="H23" s="1" t="str">
        <f>IF(G23="","",VLOOKUP(G23,商品リスト!$A$2:$E$11,2,FALSE))</f>
        <v>パキラ</v>
      </c>
      <c r="I23" s="7">
        <f>IF(G23="","",VLOOKUP(G23,商品リスト!$A$2:$E$11,5,FALSE))</f>
        <v>8500</v>
      </c>
      <c r="J23" s="1">
        <v>1</v>
      </c>
      <c r="K23" s="7">
        <f t="shared" si="0"/>
        <v>8500</v>
      </c>
    </row>
    <row r="24" spans="1:11" x14ac:dyDescent="0.15">
      <c r="A24" s="2">
        <v>41084</v>
      </c>
      <c r="B24" s="1">
        <v>10030</v>
      </c>
      <c r="C24" s="1" t="s">
        <v>153</v>
      </c>
      <c r="D24" s="1" t="s">
        <v>162</v>
      </c>
      <c r="E24" s="1">
        <v>125</v>
      </c>
      <c r="F24" s="1" t="str">
        <f>IF(E24="","",VLOOKUP(E24,顧客リスト!$A$2:$B$41,2,FALSE))</f>
        <v>小倉　康介</v>
      </c>
      <c r="G24" s="1" t="s">
        <v>126</v>
      </c>
      <c r="H24" s="1" t="str">
        <f>IF(G24="","",VLOOKUP(G24,商品リスト!$A$2:$E$11,2,FALSE))</f>
        <v>オーガスタ</v>
      </c>
      <c r="I24" s="7">
        <f>IF(G24="","",VLOOKUP(G24,商品リスト!$A$2:$E$11,5,FALSE))</f>
        <v>10500</v>
      </c>
      <c r="J24" s="1">
        <v>1</v>
      </c>
      <c r="K24" s="7">
        <f t="shared" si="0"/>
        <v>10500</v>
      </c>
    </row>
    <row r="25" spans="1:11" x14ac:dyDescent="0.15">
      <c r="A25" s="2">
        <v>41091</v>
      </c>
      <c r="B25" s="1">
        <v>10031</v>
      </c>
      <c r="C25" s="1" t="s">
        <v>153</v>
      </c>
      <c r="D25" s="1" t="s">
        <v>160</v>
      </c>
      <c r="E25" s="1">
        <v>126</v>
      </c>
      <c r="F25" s="1" t="str">
        <f>IF(E25="","",VLOOKUP(E25,顧客リスト!$A$2:$B$41,2,FALSE))</f>
        <v>和田　一雄</v>
      </c>
      <c r="G25" s="1" t="s">
        <v>114</v>
      </c>
      <c r="H25" s="1" t="str">
        <f>IF(G25="","",VLOOKUP(G25,商品リスト!$A$2:$E$11,2,FALSE))</f>
        <v>ベンジャミナ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41091</v>
      </c>
      <c r="B26" s="1">
        <v>10032</v>
      </c>
      <c r="C26" s="1" t="s">
        <v>155</v>
      </c>
      <c r="D26" s="1" t="s">
        <v>156</v>
      </c>
      <c r="E26" s="1">
        <v>127</v>
      </c>
      <c r="F26" s="1" t="str">
        <f>IF(E26="","",VLOOKUP(E26,顧客リスト!$A$2:$B$41,2,FALSE))</f>
        <v>下田　誠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41091</v>
      </c>
      <c r="B27" s="1">
        <v>10033</v>
      </c>
      <c r="C27" s="1" t="s">
        <v>154</v>
      </c>
      <c r="D27" s="1" t="s">
        <v>159</v>
      </c>
      <c r="E27" s="1">
        <v>128</v>
      </c>
      <c r="F27" s="1" t="str">
        <f>IF(E27="","",VLOOKUP(E27,顧客リスト!$A$2:$B$41,2,FALSE))</f>
        <v>高橋　涼子</v>
      </c>
      <c r="G27" s="1" t="s">
        <v>128</v>
      </c>
      <c r="H27" s="1" t="str">
        <f>IF(G27="","",VLOOKUP(G27,商品リスト!$A$2:$E$11,2,FALSE))</f>
        <v>アーモンドの木</v>
      </c>
      <c r="I27" s="7">
        <f>IF(G27="","",VLOOKUP(G27,商品リスト!$A$2:$E$11,5,FALSE))</f>
        <v>10500</v>
      </c>
      <c r="J27" s="1">
        <v>2</v>
      </c>
      <c r="K27" s="7">
        <f t="shared" ref="K27:K56" si="1">I27*J27</f>
        <v>21000</v>
      </c>
    </row>
    <row r="28" spans="1:11" x14ac:dyDescent="0.15">
      <c r="A28" s="2">
        <v>41091</v>
      </c>
      <c r="B28" s="1">
        <v>10034</v>
      </c>
      <c r="C28" s="1" t="s">
        <v>155</v>
      </c>
      <c r="D28" s="1" t="s">
        <v>157</v>
      </c>
      <c r="E28" s="1">
        <v>122</v>
      </c>
      <c r="F28" s="1" t="str">
        <f>IF(E28="","",VLOOKUP(E28,顧客リスト!$A$2:$B$41,2,FALSE))</f>
        <v>田中　和美</v>
      </c>
      <c r="G28" s="1" t="s">
        <v>120</v>
      </c>
      <c r="H28" s="1" t="str">
        <f>IF(G28="","",VLOOKUP(G28,商品リスト!$A$2:$E$11,2,FALSE))</f>
        <v>ゴールドクレスト</v>
      </c>
      <c r="I28" s="7">
        <f>IF(G28="","",VLOOKUP(G28,商品リスト!$A$2:$E$11,5,FALSE))</f>
        <v>12500</v>
      </c>
      <c r="J28" s="1">
        <v>1</v>
      </c>
      <c r="K28" s="7">
        <f t="shared" si="1"/>
        <v>12500</v>
      </c>
    </row>
    <row r="29" spans="1:11" x14ac:dyDescent="0.15">
      <c r="A29" s="2">
        <v>41098</v>
      </c>
      <c r="B29" s="1">
        <v>10035</v>
      </c>
      <c r="C29" s="1" t="s">
        <v>153</v>
      </c>
      <c r="D29" s="1" t="s">
        <v>158</v>
      </c>
      <c r="E29" s="1">
        <v>109</v>
      </c>
      <c r="F29" s="1" t="str">
        <f>IF(E29="","",VLOOKUP(E29,顧客リスト!$A$2:$B$41,2,FALSE))</f>
        <v>斉藤　修</v>
      </c>
      <c r="G29" s="1" t="s">
        <v>116</v>
      </c>
      <c r="H29" s="1" t="str">
        <f>IF(G29="","",VLOOKUP(G29,商品リスト!$A$2:$E$11,2,FALSE))</f>
        <v>ミリオンバンブー</v>
      </c>
      <c r="I29" s="7">
        <f>IF(G29="","",VLOOKUP(G29,商品リスト!$A$2:$E$11,5,FALSE))</f>
        <v>8500</v>
      </c>
      <c r="J29" s="1">
        <v>3</v>
      </c>
      <c r="K29" s="7">
        <f t="shared" si="1"/>
        <v>25500</v>
      </c>
    </row>
    <row r="30" spans="1:11" x14ac:dyDescent="0.15">
      <c r="A30" s="2">
        <v>41098</v>
      </c>
      <c r="B30" s="1">
        <v>10036</v>
      </c>
      <c r="C30" s="1" t="s">
        <v>155</v>
      </c>
      <c r="D30" s="1" t="s">
        <v>157</v>
      </c>
      <c r="E30" s="1">
        <v>110</v>
      </c>
      <c r="F30" s="1" t="str">
        <f>IF(E30="","",VLOOKUP(E30,顧客リスト!$A$2:$B$41,2,FALSE))</f>
        <v>渡辺　正太郎</v>
      </c>
      <c r="G30" s="1" t="s">
        <v>114</v>
      </c>
      <c r="H30" s="1" t="str">
        <f>IF(G30="","",VLOOKUP(G30,商品リスト!$A$2:$E$11,2,FALSE))</f>
        <v>ベンジャミナ</v>
      </c>
      <c r="I30" s="7">
        <f>IF(G30="","",VLOOKUP(G30,商品リスト!$A$2:$E$11,5,FALSE))</f>
        <v>12500</v>
      </c>
      <c r="J30" s="1">
        <v>1</v>
      </c>
      <c r="K30" s="7">
        <f t="shared" si="1"/>
        <v>12500</v>
      </c>
    </row>
    <row r="31" spans="1:11" x14ac:dyDescent="0.15">
      <c r="A31" s="2">
        <v>41098</v>
      </c>
      <c r="B31" s="1">
        <v>10037</v>
      </c>
      <c r="C31" s="1" t="s">
        <v>153</v>
      </c>
      <c r="D31" s="1" t="s">
        <v>162</v>
      </c>
      <c r="E31" s="1">
        <v>129</v>
      </c>
      <c r="F31" s="1" t="str">
        <f>IF(E31="","",VLOOKUP(E31,顧客リスト!$A$2:$B$41,2,FALSE))</f>
        <v>田代　健二</v>
      </c>
      <c r="G31" s="1" t="s">
        <v>114</v>
      </c>
      <c r="H31" s="1" t="str">
        <f>IF(G31="","",VLOOKUP(G31,商品リスト!$A$2:$E$11,2,FALSE))</f>
        <v>ベンジャミナ</v>
      </c>
      <c r="I31" s="7">
        <f>IF(G31="","",VLOOKUP(G31,商品リスト!$A$2:$E$11,5,FALSE))</f>
        <v>12500</v>
      </c>
      <c r="J31" s="1">
        <v>1</v>
      </c>
      <c r="K31" s="7">
        <f t="shared" si="1"/>
        <v>12500</v>
      </c>
    </row>
    <row r="32" spans="1:11" x14ac:dyDescent="0.15">
      <c r="A32" s="2">
        <v>41098</v>
      </c>
      <c r="B32" s="1">
        <v>10038</v>
      </c>
      <c r="C32" s="1" t="s">
        <v>154</v>
      </c>
      <c r="D32" s="1" t="s">
        <v>161</v>
      </c>
      <c r="E32" s="1">
        <v>130</v>
      </c>
      <c r="F32" s="1" t="str">
        <f>IF(E32="","",VLOOKUP(E32,顧客リスト!$A$2:$B$41,2,FALSE))</f>
        <v>谷原　沙希</v>
      </c>
      <c r="G32" s="1" t="s">
        <v>112</v>
      </c>
      <c r="H32" s="1" t="str">
        <f>IF(G32="","",VLOOKUP(G32,商品リスト!$A$2:$E$11,2,FALSE))</f>
        <v>幸福の木</v>
      </c>
      <c r="I32" s="7">
        <f>IF(G32="","",VLOOKUP(G32,商品リスト!$A$2:$E$11,5,FALSE))</f>
        <v>12500</v>
      </c>
      <c r="J32" s="1">
        <v>1</v>
      </c>
      <c r="K32" s="7">
        <f t="shared" si="1"/>
        <v>12500</v>
      </c>
    </row>
    <row r="33" spans="1:11" x14ac:dyDescent="0.15">
      <c r="A33" s="2">
        <v>41105</v>
      </c>
      <c r="B33" s="1">
        <v>10039</v>
      </c>
      <c r="C33" s="1" t="s">
        <v>153</v>
      </c>
      <c r="D33" s="1" t="s">
        <v>162</v>
      </c>
      <c r="E33" s="1">
        <v>104</v>
      </c>
      <c r="F33" s="1" t="str">
        <f>IF(E33="","",VLOOKUP(E33,顧客リスト!$A$2:$B$41,2,FALSE))</f>
        <v>南田　恵子</v>
      </c>
      <c r="G33" s="1" t="s">
        <v>114</v>
      </c>
      <c r="H33" s="1" t="str">
        <f>IF(G33="","",VLOOKUP(G33,商品リスト!$A$2:$E$11,2,FALSE))</f>
        <v>ベンジャミナ</v>
      </c>
      <c r="I33" s="7">
        <f>IF(G33="","",VLOOKUP(G33,商品リスト!$A$2:$E$11,5,FALSE))</f>
        <v>12500</v>
      </c>
      <c r="J33" s="1">
        <v>2</v>
      </c>
      <c r="K33" s="7">
        <f t="shared" si="1"/>
        <v>25000</v>
      </c>
    </row>
    <row r="34" spans="1:11" x14ac:dyDescent="0.15">
      <c r="A34" s="2">
        <v>41105</v>
      </c>
      <c r="B34" s="1">
        <v>10040</v>
      </c>
      <c r="C34" s="1" t="s">
        <v>154</v>
      </c>
      <c r="D34" s="1" t="s">
        <v>161</v>
      </c>
      <c r="E34" s="1">
        <v>106</v>
      </c>
      <c r="F34" s="1" t="str">
        <f>IF(E34="","",VLOOKUP(E34,顧客リスト!$A$2:$B$41,2,FALSE))</f>
        <v>飯島　直哉</v>
      </c>
      <c r="G34" s="1" t="s">
        <v>112</v>
      </c>
      <c r="H34" s="1" t="str">
        <f>IF(G34="","",VLOOKUP(G34,商品リスト!$A$2:$E$11,2,FALSE))</f>
        <v>幸福の木</v>
      </c>
      <c r="I34" s="7">
        <f>IF(G34="","",VLOOKUP(G34,商品リスト!$A$2:$E$11,5,FALSE))</f>
        <v>12500</v>
      </c>
      <c r="J34" s="1">
        <v>1</v>
      </c>
      <c r="K34" s="7">
        <f t="shared" si="1"/>
        <v>12500</v>
      </c>
    </row>
    <row r="35" spans="1:11" x14ac:dyDescent="0.15">
      <c r="A35" s="2">
        <v>41105</v>
      </c>
      <c r="B35" s="1">
        <v>10041</v>
      </c>
      <c r="C35" s="1" t="s">
        <v>155</v>
      </c>
      <c r="D35" s="1" t="s">
        <v>157</v>
      </c>
      <c r="E35" s="1">
        <v>111</v>
      </c>
      <c r="F35" s="1" t="str">
        <f>IF(E35="","",VLOOKUP(E35,顧客リスト!$A$2:$B$41,2,FALSE))</f>
        <v>神田　雅彦</v>
      </c>
      <c r="G35" s="1" t="s">
        <v>116</v>
      </c>
      <c r="H35" s="1" t="str">
        <f>IF(G35="","",VLOOKUP(G35,商品リスト!$A$2:$E$11,2,FALSE))</f>
        <v>ミリオンバンブー</v>
      </c>
      <c r="I35" s="7">
        <f>IF(G35="","",VLOOKUP(G35,商品リスト!$A$2:$E$11,5,FALSE))</f>
        <v>8500</v>
      </c>
      <c r="J35" s="1">
        <v>1</v>
      </c>
      <c r="K35" s="7">
        <f t="shared" si="1"/>
        <v>8500</v>
      </c>
    </row>
    <row r="36" spans="1:11" x14ac:dyDescent="0.15">
      <c r="A36" s="2">
        <v>41119</v>
      </c>
      <c r="B36" s="1">
        <v>10044</v>
      </c>
      <c r="C36" s="1" t="s">
        <v>154</v>
      </c>
      <c r="D36" s="1" t="s">
        <v>161</v>
      </c>
      <c r="E36" s="1">
        <v>106</v>
      </c>
      <c r="F36" s="1" t="str">
        <f>IF(E36="","",VLOOKUP(E36,顧客リスト!$A$2:$B$41,2,FALSE))</f>
        <v>飯島　直哉</v>
      </c>
      <c r="G36" s="1" t="s">
        <v>124</v>
      </c>
      <c r="H36" s="1" t="str">
        <f>IF(G36="","",VLOOKUP(G36,商品リスト!$A$2:$E$11,2,FALSE))</f>
        <v>モンステラ</v>
      </c>
      <c r="I36" s="7">
        <f>IF(G36="","",VLOOKUP(G36,商品リスト!$A$2:$E$11,5,FALSE))</f>
        <v>6500</v>
      </c>
      <c r="J36" s="1">
        <v>1</v>
      </c>
      <c r="K36" s="7">
        <f t="shared" si="1"/>
        <v>6500</v>
      </c>
    </row>
    <row r="37" spans="1:11" x14ac:dyDescent="0.15">
      <c r="A37" s="2">
        <v>41119</v>
      </c>
      <c r="B37" s="1">
        <v>10045</v>
      </c>
      <c r="C37" s="1" t="s">
        <v>153</v>
      </c>
      <c r="D37" s="1" t="s">
        <v>158</v>
      </c>
      <c r="E37" s="1">
        <v>112</v>
      </c>
      <c r="F37" s="1" t="str">
        <f>IF(E37="","",VLOOKUP(E37,顧客リスト!$A$2:$B$41,2,FALSE))</f>
        <v>遠藤　愛美</v>
      </c>
      <c r="G37" s="1" t="s">
        <v>116</v>
      </c>
      <c r="H37" s="1" t="str">
        <f>IF(G37="","",VLOOKUP(G37,商品リスト!$A$2:$E$11,2,FALSE))</f>
        <v>ミリオンバンブー</v>
      </c>
      <c r="I37" s="7">
        <f>IF(G37="","",VLOOKUP(G37,商品リスト!$A$2:$E$11,5,FALSE))</f>
        <v>8500</v>
      </c>
      <c r="J37" s="1">
        <v>1</v>
      </c>
      <c r="K37" s="7">
        <f t="shared" si="1"/>
        <v>8500</v>
      </c>
    </row>
    <row r="38" spans="1:11" x14ac:dyDescent="0.15">
      <c r="A38" s="2">
        <v>41119</v>
      </c>
      <c r="B38" s="1">
        <v>10046</v>
      </c>
      <c r="C38" s="1" t="s">
        <v>153</v>
      </c>
      <c r="D38" s="1" t="s">
        <v>160</v>
      </c>
      <c r="E38" s="1">
        <v>132</v>
      </c>
      <c r="F38" s="1" t="str">
        <f>IF(E38="","",VLOOKUP(E38,顧客リスト!$A$2:$B$41,2,FALSE))</f>
        <v>新井　純哉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2</v>
      </c>
      <c r="K38" s="7">
        <f t="shared" si="1"/>
        <v>25000</v>
      </c>
    </row>
    <row r="39" spans="1:11" x14ac:dyDescent="0.15">
      <c r="A39" s="2">
        <v>41119</v>
      </c>
      <c r="B39" s="1">
        <v>10047</v>
      </c>
      <c r="C39" s="1" t="s">
        <v>155</v>
      </c>
      <c r="D39" s="1" t="s">
        <v>156</v>
      </c>
      <c r="E39" s="1">
        <v>115</v>
      </c>
      <c r="F39" s="1" t="str">
        <f>IF(E39="","",VLOOKUP(E39,顧客リスト!$A$2:$B$41,2,FALSE))</f>
        <v>大下　慎</v>
      </c>
      <c r="G39" s="1" t="s">
        <v>120</v>
      </c>
      <c r="H39" s="1" t="str">
        <f>IF(G39="","",VLOOKUP(G39,商品リスト!$A$2:$E$11,2,FALSE))</f>
        <v>ゴールドクレスト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41126</v>
      </c>
      <c r="B40" s="1">
        <v>10048</v>
      </c>
      <c r="C40" s="1" t="s">
        <v>154</v>
      </c>
      <c r="D40" s="1" t="s">
        <v>159</v>
      </c>
      <c r="E40" s="1">
        <v>103</v>
      </c>
      <c r="F40" s="1" t="str">
        <f>IF(E40="","",VLOOKUP(E40,顧客リスト!$A$2:$B$41,2,FALSE))</f>
        <v>朝日　晴彦</v>
      </c>
      <c r="G40" s="1" t="s">
        <v>126</v>
      </c>
      <c r="H40" s="1" t="str">
        <f>IF(G40="","",VLOOKUP(G40,商品リスト!$A$2:$E$11,2,FALSE))</f>
        <v>オーガスタ</v>
      </c>
      <c r="I40" s="7">
        <f>IF(G40="","",VLOOKUP(G40,商品リスト!$A$2:$E$11,5,FALSE))</f>
        <v>10500</v>
      </c>
      <c r="J40" s="1">
        <v>1</v>
      </c>
      <c r="K40" s="7">
        <f t="shared" si="1"/>
        <v>10500</v>
      </c>
    </row>
    <row r="41" spans="1:11" x14ac:dyDescent="0.15">
      <c r="A41" s="2">
        <v>41126</v>
      </c>
      <c r="B41" s="1">
        <v>10049</v>
      </c>
      <c r="C41" s="1" t="s">
        <v>153</v>
      </c>
      <c r="D41" s="1" t="s">
        <v>162</v>
      </c>
      <c r="E41" s="1">
        <v>104</v>
      </c>
      <c r="F41" s="1" t="str">
        <f>IF(E41="","",VLOOKUP(E41,顧客リスト!$A$2:$B$41,2,FALSE))</f>
        <v>南田　恵子</v>
      </c>
      <c r="G41" s="1" t="s">
        <v>128</v>
      </c>
      <c r="H41" s="1" t="str">
        <f>IF(G41="","",VLOOKUP(G41,商品リスト!$A$2:$E$11,2,FALSE))</f>
        <v>アーモンドの木</v>
      </c>
      <c r="I41" s="7">
        <f>IF(G41="","",VLOOKUP(G41,商品リスト!$A$2:$E$11,5,FALSE))</f>
        <v>10500</v>
      </c>
      <c r="J41" s="1">
        <v>1</v>
      </c>
      <c r="K41" s="7">
        <f t="shared" si="1"/>
        <v>10500</v>
      </c>
    </row>
    <row r="42" spans="1:11" x14ac:dyDescent="0.15">
      <c r="A42" s="2">
        <v>41126</v>
      </c>
      <c r="B42" s="1">
        <v>10050</v>
      </c>
      <c r="C42" s="1" t="s">
        <v>153</v>
      </c>
      <c r="D42" s="1" t="s">
        <v>158</v>
      </c>
      <c r="E42" s="1">
        <v>112</v>
      </c>
      <c r="F42" s="1" t="str">
        <f>IF(E42="","",VLOOKUP(E42,顧客リスト!$A$2:$B$41,2,FALSE))</f>
        <v>遠藤　愛美</v>
      </c>
      <c r="G42" s="1" t="s">
        <v>112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41126</v>
      </c>
      <c r="B43" s="1">
        <v>10051</v>
      </c>
      <c r="C43" s="1" t="s">
        <v>154</v>
      </c>
      <c r="D43" s="1" t="s">
        <v>161</v>
      </c>
      <c r="E43" s="1">
        <v>133</v>
      </c>
      <c r="F43" s="1" t="str">
        <f>IF(E43="","",VLOOKUP(E43,顧客リスト!$A$2:$B$41,2,FALSE))</f>
        <v>吉田　美代子</v>
      </c>
      <c r="G43" s="1" t="s">
        <v>118</v>
      </c>
      <c r="H43" s="1" t="str">
        <f>IF(G43="","",VLOOKUP(G43,商品リスト!$A$2:$E$11,2,FALSE))</f>
        <v>パキラ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41126</v>
      </c>
      <c r="B44" s="1">
        <v>10052</v>
      </c>
      <c r="C44" s="1" t="s">
        <v>155</v>
      </c>
      <c r="D44" s="1" t="s">
        <v>156</v>
      </c>
      <c r="E44" s="1">
        <v>134</v>
      </c>
      <c r="F44" s="1" t="str">
        <f>IF(E44="","",VLOOKUP(E44,顧客リスト!$A$2:$B$41,2,FALSE))</f>
        <v>石田　麻里</v>
      </c>
      <c r="G44" s="1" t="s">
        <v>124</v>
      </c>
      <c r="H44" s="1" t="str">
        <f>IF(G44="","",VLOOKUP(G44,商品リスト!$A$2:$E$11,2,FALSE))</f>
        <v>モンステラ</v>
      </c>
      <c r="I44" s="7">
        <f>IF(G44="","",VLOOKUP(G44,商品リスト!$A$2:$E$11,5,FALSE))</f>
        <v>6500</v>
      </c>
      <c r="J44" s="1">
        <v>1</v>
      </c>
      <c r="K44" s="7">
        <f t="shared" si="1"/>
        <v>6500</v>
      </c>
    </row>
    <row r="45" spans="1:11" x14ac:dyDescent="0.15">
      <c r="A45" s="2">
        <v>41126</v>
      </c>
      <c r="B45" s="1">
        <v>10053</v>
      </c>
      <c r="C45" s="1" t="s">
        <v>153</v>
      </c>
      <c r="D45" s="1" t="s">
        <v>160</v>
      </c>
      <c r="E45" s="1">
        <v>132</v>
      </c>
      <c r="F45" s="1" t="str">
        <f>IF(E45="","",VLOOKUP(E45,顧客リスト!$A$2:$B$41,2,FALSE))</f>
        <v>新井　純哉</v>
      </c>
      <c r="G45" s="1" t="s">
        <v>112</v>
      </c>
      <c r="H45" s="1" t="str">
        <f>IF(G45="","",VLOOKUP(G45,商品リスト!$A$2:$E$11,2,FALSE))</f>
        <v>幸福の木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41133</v>
      </c>
      <c r="B46" s="1">
        <v>10054</v>
      </c>
      <c r="C46" s="1" t="s">
        <v>153</v>
      </c>
      <c r="D46" s="1" t="s">
        <v>160</v>
      </c>
      <c r="E46" s="1">
        <v>105</v>
      </c>
      <c r="F46" s="1" t="str">
        <f>IF(E46="","",VLOOKUP(E46,顧客リスト!$A$2:$B$41,2,FALSE))</f>
        <v>山田　健太郎</v>
      </c>
      <c r="G46" s="1" t="s">
        <v>114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1</v>
      </c>
      <c r="K46" s="7">
        <f t="shared" si="1"/>
        <v>12500</v>
      </c>
    </row>
    <row r="47" spans="1:11" x14ac:dyDescent="0.15">
      <c r="A47" s="2">
        <v>41133</v>
      </c>
      <c r="B47" s="1">
        <v>10055</v>
      </c>
      <c r="C47" s="1" t="s">
        <v>153</v>
      </c>
      <c r="D47" s="1" t="s">
        <v>162</v>
      </c>
      <c r="E47" s="1">
        <v>107</v>
      </c>
      <c r="F47" s="1" t="str">
        <f>IF(E47="","",VLOOKUP(E47,顧客リスト!$A$2:$B$41,2,FALSE))</f>
        <v>中村　大輔</v>
      </c>
      <c r="G47" s="1" t="s">
        <v>116</v>
      </c>
      <c r="H47" s="1" t="str">
        <f>IF(G47="","",VLOOKUP(G47,商品リスト!$A$2:$E$11,2,FALSE))</f>
        <v>ミリオンバンブー</v>
      </c>
      <c r="I47" s="7">
        <f>IF(G47="","",VLOOKUP(G47,商品リスト!$A$2:$E$11,5,FALSE))</f>
        <v>8500</v>
      </c>
      <c r="J47" s="1">
        <v>2</v>
      </c>
      <c r="K47" s="7">
        <f t="shared" si="1"/>
        <v>17000</v>
      </c>
    </row>
    <row r="48" spans="1:11" x14ac:dyDescent="0.15">
      <c r="A48" s="2">
        <v>41133</v>
      </c>
      <c r="B48" s="1">
        <v>10056</v>
      </c>
      <c r="C48" s="1" t="s">
        <v>153</v>
      </c>
      <c r="D48" s="1" t="s">
        <v>162</v>
      </c>
      <c r="E48" s="1">
        <v>108</v>
      </c>
      <c r="F48" s="1" t="str">
        <f>IF(E48="","",VLOOKUP(E48,顧客リスト!$A$2:$B$41,2,FALSE))</f>
        <v>松下　麗華</v>
      </c>
      <c r="G48" s="1" t="s">
        <v>130</v>
      </c>
      <c r="H48" s="1" t="str">
        <f>IF(G48="","",VLOOKUP(G48,商品リスト!$A$2:$E$11,2,FALSE))</f>
        <v>ソテツ</v>
      </c>
      <c r="I48" s="7">
        <f>IF(G48="","",VLOOKUP(G48,商品リスト!$A$2:$E$11,5,FALSE))</f>
        <v>10500</v>
      </c>
      <c r="J48" s="1">
        <v>1</v>
      </c>
      <c r="K48" s="7">
        <f t="shared" si="1"/>
        <v>10500</v>
      </c>
    </row>
    <row r="49" spans="1:11" x14ac:dyDescent="0.15">
      <c r="A49" s="2">
        <v>41133</v>
      </c>
      <c r="B49" s="1">
        <v>10057</v>
      </c>
      <c r="C49" s="1" t="s">
        <v>154</v>
      </c>
      <c r="D49" s="1" t="s">
        <v>161</v>
      </c>
      <c r="E49" s="1">
        <v>135</v>
      </c>
      <c r="F49" s="1" t="str">
        <f>IF(E49="","",VLOOKUP(E49,顧客リスト!$A$2:$B$41,2,FALSE))</f>
        <v>小林　浩哉</v>
      </c>
      <c r="G49" s="1" t="s">
        <v>128</v>
      </c>
      <c r="H49" s="1" t="str">
        <f>IF(G49="","",VLOOKUP(G49,商品リスト!$A$2:$E$11,2,FALSE))</f>
        <v>アーモンドの木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41133</v>
      </c>
      <c r="B50" s="1">
        <v>10058</v>
      </c>
      <c r="C50" s="1" t="s">
        <v>154</v>
      </c>
      <c r="D50" s="1" t="s">
        <v>161</v>
      </c>
      <c r="E50" s="1">
        <v>136</v>
      </c>
      <c r="F50" s="1" t="str">
        <f>IF(E50="","",VLOOKUP(E50,顧客リスト!$A$2:$B$41,2,FALSE))</f>
        <v>木島　弥生</v>
      </c>
      <c r="G50" s="1" t="s">
        <v>112</v>
      </c>
      <c r="H50" s="1" t="str">
        <f>IF(G50="","",VLOOKUP(G50,商品リスト!$A$2:$E$11,2,FALSE))</f>
        <v>幸福の木</v>
      </c>
      <c r="I50" s="7">
        <f>IF(G50="","",VLOOKUP(G50,商品リスト!$A$2:$E$11,5,FALSE))</f>
        <v>12500</v>
      </c>
      <c r="J50" s="1">
        <v>1</v>
      </c>
      <c r="K50" s="7">
        <f t="shared" si="1"/>
        <v>12500</v>
      </c>
    </row>
    <row r="51" spans="1:11" x14ac:dyDescent="0.15">
      <c r="A51" s="2">
        <v>41133</v>
      </c>
      <c r="B51" s="1">
        <v>10059</v>
      </c>
      <c r="C51" s="1" t="s">
        <v>155</v>
      </c>
      <c r="D51" s="1" t="s">
        <v>156</v>
      </c>
      <c r="E51" s="1">
        <v>127</v>
      </c>
      <c r="F51" s="1" t="str">
        <f>IF(E51="","",VLOOKUP(E51,顧客リスト!$A$2:$B$41,2,FALSE))</f>
        <v>下田　誠</v>
      </c>
      <c r="G51" s="1" t="s">
        <v>126</v>
      </c>
      <c r="H51" s="1" t="str">
        <f>IF(G51="","",VLOOKUP(G51,商品リスト!$A$2:$E$11,2,FALSE))</f>
        <v>オーガスタ</v>
      </c>
      <c r="I51" s="7">
        <f>IF(G51="","",VLOOKUP(G51,商品リスト!$A$2:$E$11,5,FALSE))</f>
        <v>10500</v>
      </c>
      <c r="J51" s="1">
        <v>1</v>
      </c>
      <c r="K51" s="7">
        <f t="shared" si="1"/>
        <v>10500</v>
      </c>
    </row>
    <row r="52" spans="1:11" x14ac:dyDescent="0.15">
      <c r="A52" s="2">
        <v>41140</v>
      </c>
      <c r="B52" s="1">
        <v>10060</v>
      </c>
      <c r="C52" s="1" t="s">
        <v>154</v>
      </c>
      <c r="D52" s="1" t="s">
        <v>159</v>
      </c>
      <c r="E52" s="1">
        <v>102</v>
      </c>
      <c r="F52" s="1" t="str">
        <f>IF(E52="","",VLOOKUP(E52,顧客リスト!$A$2:$B$41,2,FALSE))</f>
        <v>井沢　翔太</v>
      </c>
      <c r="G52" s="1" t="s">
        <v>130</v>
      </c>
      <c r="H52" s="1" t="str">
        <f>IF(G52="","",VLOOKUP(G52,商品リスト!$A$2:$E$11,2,FALSE))</f>
        <v>ソテツ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41140</v>
      </c>
      <c r="B53" s="1">
        <v>10061</v>
      </c>
      <c r="C53" s="1" t="s">
        <v>153</v>
      </c>
      <c r="D53" s="1" t="s">
        <v>158</v>
      </c>
      <c r="E53" s="1">
        <v>137</v>
      </c>
      <c r="F53" s="1" t="str">
        <f>IF(E53="","",VLOOKUP(E53,顧客リスト!$A$2:$B$41,2,FALSE))</f>
        <v>田原　隆弘</v>
      </c>
      <c r="G53" s="1" t="s">
        <v>116</v>
      </c>
      <c r="H53" s="1" t="str">
        <f>IF(G53="","",VLOOKUP(G53,商品リスト!$A$2:$E$11,2,FALSE))</f>
        <v>ミリオンバンブー</v>
      </c>
      <c r="I53" s="7">
        <f>IF(G53="","",VLOOKUP(G53,商品リスト!$A$2:$E$11,5,FALSE))</f>
        <v>8500</v>
      </c>
      <c r="J53" s="1">
        <v>1</v>
      </c>
      <c r="K53" s="7">
        <f t="shared" si="1"/>
        <v>8500</v>
      </c>
    </row>
    <row r="54" spans="1:11" x14ac:dyDescent="0.15">
      <c r="A54" s="2">
        <v>41140</v>
      </c>
      <c r="B54" s="1">
        <v>10062</v>
      </c>
      <c r="C54" s="1" t="s">
        <v>155</v>
      </c>
      <c r="D54" s="1" t="s">
        <v>157</v>
      </c>
      <c r="E54" s="1">
        <v>138</v>
      </c>
      <c r="F54" s="1" t="str">
        <f>IF(E54="","",VLOOKUP(E54,顧客リスト!$A$2:$B$41,2,FALSE))</f>
        <v>上島　久美</v>
      </c>
      <c r="G54" s="1" t="s">
        <v>114</v>
      </c>
      <c r="H54" s="1" t="str">
        <f>IF(G54="","",VLOOKUP(G54,商品リスト!$A$2:$E$11,2,FALSE))</f>
        <v>ベンジャミナ</v>
      </c>
      <c r="I54" s="7">
        <f>IF(G54="","",VLOOKUP(G54,商品リスト!$A$2:$E$11,5,FALSE))</f>
        <v>12500</v>
      </c>
      <c r="J54" s="1">
        <v>2</v>
      </c>
      <c r="K54" s="7">
        <f t="shared" si="1"/>
        <v>25000</v>
      </c>
    </row>
    <row r="55" spans="1:11" x14ac:dyDescent="0.15">
      <c r="A55" s="2">
        <v>41140</v>
      </c>
      <c r="B55" s="1">
        <v>10063</v>
      </c>
      <c r="C55" s="1" t="s">
        <v>154</v>
      </c>
      <c r="D55" s="1" t="s">
        <v>159</v>
      </c>
      <c r="E55" s="1">
        <v>128</v>
      </c>
      <c r="F55" s="1" t="str">
        <f>IF(E55="","",VLOOKUP(E55,顧客リスト!$A$2:$B$41,2,FALSE))</f>
        <v>高橋　涼子</v>
      </c>
      <c r="G55" s="1" t="s">
        <v>120</v>
      </c>
      <c r="H55" s="1" t="str">
        <f>IF(G55="","",VLOOKUP(G55,商品リスト!$A$2:$E$11,2,FALSE))</f>
        <v>ゴールドクレスト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41147</v>
      </c>
      <c r="B56" s="1">
        <v>10064</v>
      </c>
      <c r="C56" s="1" t="s">
        <v>153</v>
      </c>
      <c r="D56" s="1" t="s">
        <v>162</v>
      </c>
      <c r="E56" s="1">
        <v>113</v>
      </c>
      <c r="F56" s="1" t="str">
        <f>IF(E56="","",VLOOKUP(E56,顧客リスト!$A$2:$B$41,2,FALSE))</f>
        <v>内田　慶次郎</v>
      </c>
      <c r="G56" s="1" t="s">
        <v>112</v>
      </c>
      <c r="H56" s="1" t="str">
        <f>IF(G56="","",VLOOKUP(G56,商品リスト!$A$2:$E$11,2,FALSE))</f>
        <v>幸福の木</v>
      </c>
      <c r="I56" s="7">
        <f>IF(G56="","",VLOOKUP(G56,商品リスト!$A$2:$E$11,5,FALSE))</f>
        <v>12500</v>
      </c>
      <c r="J56" s="1">
        <v>1</v>
      </c>
      <c r="K56" s="7">
        <f t="shared" si="1"/>
        <v>12500</v>
      </c>
    </row>
    <row r="57" spans="1:11" x14ac:dyDescent="0.15">
      <c r="A57" s="2">
        <v>41147</v>
      </c>
      <c r="B57" s="1">
        <v>10065</v>
      </c>
      <c r="C57" s="1" t="s">
        <v>155</v>
      </c>
      <c r="D57" s="1" t="s">
        <v>156</v>
      </c>
      <c r="E57" s="1">
        <v>115</v>
      </c>
      <c r="F57" s="1" t="str">
        <f>IF(E57="","",VLOOKUP(E57,顧客リスト!$A$2:$B$41,2,FALSE))</f>
        <v>大下　慎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ref="K57:K62" si="2">I57*J57</f>
        <v>10500</v>
      </c>
    </row>
    <row r="58" spans="1:11" x14ac:dyDescent="0.15">
      <c r="A58" s="2">
        <v>41147</v>
      </c>
      <c r="B58" s="1">
        <v>10066</v>
      </c>
      <c r="C58" s="1" t="s">
        <v>153</v>
      </c>
      <c r="D58" s="1" t="s">
        <v>158</v>
      </c>
      <c r="E58" s="1">
        <v>139</v>
      </c>
      <c r="F58" s="1" t="str">
        <f>IF(E58="","",VLOOKUP(E58,顧客リスト!$A$2:$B$41,2,FALSE))</f>
        <v>村田　沙耶</v>
      </c>
      <c r="G58" s="1" t="s">
        <v>112</v>
      </c>
      <c r="H58" s="1" t="str">
        <f>IF(G58="","",VLOOKUP(G58,商品リスト!$A$2:$E$11,2,FALSE))</f>
        <v>幸福の木</v>
      </c>
      <c r="I58" s="7">
        <f>IF(G58="","",VLOOKUP(G58,商品リスト!$A$2:$E$11,5,FALSE))</f>
        <v>12500</v>
      </c>
      <c r="J58" s="1">
        <v>1</v>
      </c>
      <c r="K58" s="7">
        <f t="shared" si="2"/>
        <v>12500</v>
      </c>
    </row>
    <row r="59" spans="1:11" x14ac:dyDescent="0.15">
      <c r="A59" s="2">
        <v>41147</v>
      </c>
      <c r="B59" s="1">
        <v>10067</v>
      </c>
      <c r="C59" s="1" t="s">
        <v>153</v>
      </c>
      <c r="D59" s="1" t="s">
        <v>158</v>
      </c>
      <c r="E59" s="1">
        <v>140</v>
      </c>
      <c r="F59" s="1" t="str">
        <f>IF(E59="","",VLOOKUP(E59,顧客リスト!$A$2:$B$41,2,FALSE))</f>
        <v>福井　典子</v>
      </c>
      <c r="G59" s="1" t="s">
        <v>163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2"/>
        <v>12500</v>
      </c>
    </row>
    <row r="60" spans="1:11" x14ac:dyDescent="0.15">
      <c r="A60" s="2">
        <v>41147</v>
      </c>
      <c r="B60" s="1">
        <v>10068</v>
      </c>
      <c r="C60" s="1" t="s">
        <v>153</v>
      </c>
      <c r="D60" s="1" t="s">
        <v>160</v>
      </c>
      <c r="E60" s="1">
        <v>132</v>
      </c>
      <c r="F60" s="1" t="str">
        <f>IF(E60="","",VLOOKUP(E60,顧客リスト!$A$2:$B$41,2,FALSE))</f>
        <v>新井　純哉</v>
      </c>
      <c r="G60" s="1" t="s">
        <v>118</v>
      </c>
      <c r="H60" s="1" t="str">
        <f>IF(G60="","",VLOOKUP(G60,商品リスト!$A$2:$E$11,2,FALSE))</f>
        <v>パキラ</v>
      </c>
      <c r="I60" s="7">
        <f>IF(G60="","",VLOOKUP(G60,商品リスト!$A$2:$E$11,5,FALSE))</f>
        <v>8500</v>
      </c>
      <c r="J60" s="1">
        <v>1</v>
      </c>
      <c r="K60" s="7">
        <f t="shared" si="2"/>
        <v>8500</v>
      </c>
    </row>
    <row r="61" spans="1:11" x14ac:dyDescent="0.15">
      <c r="A61" s="2">
        <v>41147</v>
      </c>
      <c r="B61" s="1">
        <v>10069</v>
      </c>
      <c r="C61" s="1" t="s">
        <v>154</v>
      </c>
      <c r="D61" s="1" t="s">
        <v>161</v>
      </c>
      <c r="E61" s="1">
        <v>130</v>
      </c>
      <c r="F61" s="1" t="str">
        <f>IF(E61="","",VLOOKUP(E61,顧客リスト!$A$2:$B$41,2,FALSE))</f>
        <v>谷原　沙希</v>
      </c>
      <c r="G61" s="1" t="s">
        <v>118</v>
      </c>
      <c r="H61" s="1" t="str">
        <f>IF(G61="","",VLOOKUP(G61,商品リスト!$A$2:$E$11,2,FALSE))</f>
        <v>パキラ</v>
      </c>
      <c r="I61" s="7">
        <f>IF(G61="","",VLOOKUP(G61,商品リスト!$A$2:$E$11,5,FALSE))</f>
        <v>8500</v>
      </c>
      <c r="J61" s="15">
        <v>1</v>
      </c>
      <c r="K61" s="7">
        <f t="shared" si="2"/>
        <v>8500</v>
      </c>
    </row>
    <row r="62" spans="1:11" x14ac:dyDescent="0.15">
      <c r="A62" s="2">
        <v>41147</v>
      </c>
      <c r="B62" s="1">
        <v>10070</v>
      </c>
      <c r="C62" s="1" t="s">
        <v>153</v>
      </c>
      <c r="D62" s="1" t="s">
        <v>160</v>
      </c>
      <c r="E62" s="1">
        <v>105</v>
      </c>
      <c r="F62" s="1" t="str">
        <f>IF(E62="","",VLOOKUP(E62,顧客リスト!$A$2:$B$41,2,FALSE))</f>
        <v>山田　健太郎</v>
      </c>
      <c r="G62" s="1" t="s">
        <v>118</v>
      </c>
      <c r="H62" s="1" t="str">
        <f>IF(G62="","",VLOOKUP(G62,商品リスト!$A$2:$E$11,2,FALSE))</f>
        <v>パキラ</v>
      </c>
      <c r="I62" s="7">
        <f>IF(G62="","",VLOOKUP(G62,商品リスト!$A$2:$E$11,5,FALSE))</f>
        <v>8500</v>
      </c>
      <c r="J62" s="1">
        <v>1</v>
      </c>
      <c r="K62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  <pageSetup paperSize="9" scale="87" orientation="portrait" horizontalDpi="4294967293" verticalDpi="4294967293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cp:lastPrinted>2011-11-28T05:45:34Z</cp:lastPrinted>
  <dcterms:created xsi:type="dcterms:W3CDTF">2011-08-12T12:07:38Z</dcterms:created>
  <dcterms:modified xsi:type="dcterms:W3CDTF">2011-12-17T13:44:42Z</dcterms:modified>
</cp:coreProperties>
</file>