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390" windowHeight="9780"/>
  </bookViews>
  <sheets>
    <sheet name="売上リスト" sheetId="4" r:id="rId1"/>
    <sheet name="顧客リスト" sheetId="1" r:id="rId2"/>
    <sheet name="会員種類" sheetId="2" r:id="rId3"/>
    <sheet name="商品リスト" sheetId="3" r:id="rId4"/>
  </sheets>
  <definedNames>
    <definedName name="_xlnm._FilterDatabase" localSheetId="0" hidden="1">売上リスト!$A$1:$K$52</definedName>
  </definedNames>
  <calcPr calcId="145621"/>
</workbook>
</file>

<file path=xl/calcChain.xml><?xml version="1.0" encoding="utf-8"?>
<calcChain xmlns="http://schemas.openxmlformats.org/spreadsheetml/2006/main">
  <c r="J53" i="4" l="1"/>
  <c r="F37" i="4" l="1"/>
  <c r="F38" i="4" l="1"/>
  <c r="I37" i="4" l="1"/>
  <c r="K37" i="4" s="1"/>
  <c r="I39" i="4"/>
  <c r="K39" i="4" s="1"/>
  <c r="I13" i="4"/>
  <c r="K13" i="4" s="1"/>
  <c r="I12" i="4"/>
  <c r="K12" i="4" s="1"/>
  <c r="I40" i="4"/>
  <c r="K40" i="4" s="1"/>
  <c r="I16" i="4"/>
  <c r="K16" i="4" s="1"/>
  <c r="I14" i="4"/>
  <c r="K14" i="4" s="1"/>
  <c r="I15" i="4"/>
  <c r="K15" i="4" s="1"/>
  <c r="I2" i="4"/>
  <c r="K2" i="4" s="1"/>
  <c r="I3" i="4"/>
  <c r="K3" i="4" s="1"/>
  <c r="I17" i="4"/>
  <c r="K17" i="4" s="1"/>
  <c r="I18" i="4"/>
  <c r="K18" i="4" s="1"/>
  <c r="I20" i="4"/>
  <c r="K20" i="4" s="1"/>
  <c r="I19" i="4"/>
  <c r="K19" i="4" s="1"/>
  <c r="I4" i="4"/>
  <c r="K4" i="4" s="1"/>
  <c r="I42" i="4"/>
  <c r="K42" i="4" s="1"/>
  <c r="I41" i="4"/>
  <c r="K41" i="4" s="1"/>
  <c r="I21" i="4"/>
  <c r="K21" i="4" s="1"/>
  <c r="I43" i="4"/>
  <c r="K43" i="4" s="1"/>
  <c r="I44" i="4"/>
  <c r="K44" i="4" s="1"/>
  <c r="I22" i="4"/>
  <c r="K22" i="4" s="1"/>
  <c r="I23" i="4"/>
  <c r="K23" i="4" s="1"/>
  <c r="I6" i="4"/>
  <c r="K6" i="4" s="1"/>
  <c r="I24" i="4"/>
  <c r="K24" i="4" s="1"/>
  <c r="I5" i="4"/>
  <c r="K5" i="4" s="1"/>
  <c r="I27" i="4"/>
  <c r="K27" i="4" s="1"/>
  <c r="I26" i="4"/>
  <c r="K26" i="4" s="1"/>
  <c r="I25" i="4"/>
  <c r="K25" i="4" s="1"/>
  <c r="I28" i="4"/>
  <c r="K28" i="4" s="1"/>
  <c r="I29" i="4"/>
  <c r="K29" i="4" s="1"/>
  <c r="I7" i="4"/>
  <c r="K7" i="4" s="1"/>
  <c r="I45" i="4"/>
  <c r="K45" i="4" s="1"/>
  <c r="I8" i="4"/>
  <c r="K8" i="4" s="1"/>
  <c r="I30" i="4"/>
  <c r="K30" i="4" s="1"/>
  <c r="I9" i="4"/>
  <c r="K9" i="4" s="1"/>
  <c r="I31" i="4"/>
  <c r="K31" i="4" s="1"/>
  <c r="I46" i="4"/>
  <c r="K46" i="4" s="1"/>
  <c r="I34" i="4"/>
  <c r="K34" i="4" s="1"/>
  <c r="I49" i="4"/>
  <c r="K49" i="4" s="1"/>
  <c r="I10" i="4"/>
  <c r="K10" i="4" s="1"/>
  <c r="I50" i="4"/>
  <c r="K50" i="4" s="1"/>
  <c r="I51" i="4"/>
  <c r="K51" i="4" s="1"/>
  <c r="I52" i="4"/>
  <c r="K52" i="4" s="1"/>
  <c r="I35" i="4"/>
  <c r="K35" i="4" s="1"/>
  <c r="I36" i="4"/>
  <c r="K36" i="4" s="1"/>
  <c r="I11" i="4"/>
  <c r="K11" i="4" s="1"/>
  <c r="I48" i="4"/>
  <c r="K48" i="4" s="1"/>
  <c r="I32" i="4"/>
  <c r="K32" i="4" s="1"/>
  <c r="I47" i="4"/>
  <c r="K47" i="4" s="1"/>
  <c r="I33" i="4"/>
  <c r="K33" i="4" s="1"/>
  <c r="I38" i="4"/>
  <c r="K38" i="4" s="1"/>
  <c r="H38" i="4"/>
  <c r="F39" i="4"/>
  <c r="F13" i="4"/>
  <c r="F12" i="4"/>
  <c r="F40" i="4"/>
  <c r="F16" i="4"/>
  <c r="F14" i="4"/>
  <c r="F15" i="4"/>
  <c r="F2" i="4"/>
  <c r="F3" i="4"/>
  <c r="F17" i="4"/>
  <c r="F18" i="4"/>
  <c r="F20" i="4"/>
  <c r="F19" i="4"/>
  <c r="F4" i="4"/>
  <c r="F42" i="4"/>
  <c r="F41" i="4"/>
  <c r="F21" i="4"/>
  <c r="F43" i="4"/>
  <c r="F44" i="4"/>
  <c r="F22" i="4"/>
  <c r="F23" i="4"/>
  <c r="F6" i="4"/>
  <c r="F24" i="4"/>
  <c r="F5" i="4"/>
  <c r="F27" i="4"/>
  <c r="F26" i="4"/>
  <c r="F25" i="4"/>
  <c r="F28" i="4"/>
  <c r="F29" i="4"/>
  <c r="F7" i="4"/>
  <c r="F45" i="4"/>
  <c r="F8" i="4"/>
  <c r="F30" i="4"/>
  <c r="F9" i="4"/>
  <c r="F31" i="4"/>
  <c r="F46" i="4"/>
  <c r="F34" i="4"/>
  <c r="F49" i="4"/>
  <c r="F10" i="4"/>
  <c r="F50" i="4"/>
  <c r="F51" i="4"/>
  <c r="F52" i="4"/>
  <c r="F35" i="4"/>
  <c r="F36" i="4"/>
  <c r="F11" i="4"/>
  <c r="F48" i="4"/>
  <c r="F32" i="4"/>
  <c r="F47" i="4"/>
  <c r="F33" i="4"/>
  <c r="H37" i="4"/>
  <c r="H39" i="4"/>
  <c r="H13" i="4"/>
  <c r="H12" i="4"/>
  <c r="H40" i="4"/>
  <c r="H16" i="4"/>
  <c r="H14" i="4"/>
  <c r="H15" i="4"/>
  <c r="H2" i="4"/>
  <c r="H3" i="4"/>
  <c r="H17" i="4"/>
  <c r="H18" i="4"/>
  <c r="H20" i="4"/>
  <c r="H19" i="4"/>
  <c r="H4" i="4"/>
  <c r="H42" i="4"/>
  <c r="H41" i="4"/>
  <c r="H21" i="4"/>
  <c r="H43" i="4"/>
  <c r="H44" i="4"/>
  <c r="H22" i="4"/>
  <c r="H23" i="4"/>
  <c r="H6" i="4"/>
  <c r="H24" i="4"/>
  <c r="H5" i="4"/>
  <c r="H27" i="4"/>
  <c r="H26" i="4"/>
  <c r="H25" i="4"/>
  <c r="H28" i="4"/>
  <c r="H29" i="4"/>
  <c r="H7" i="4"/>
  <c r="H45" i="4"/>
  <c r="H8" i="4"/>
  <c r="H30" i="4"/>
  <c r="H9" i="4"/>
  <c r="H31" i="4"/>
  <c r="H46" i="4"/>
  <c r="H34" i="4"/>
  <c r="H49" i="4"/>
  <c r="H10" i="4"/>
  <c r="H50" i="4"/>
  <c r="H51" i="4"/>
  <c r="H52" i="4"/>
  <c r="H35" i="4"/>
  <c r="H36" i="4"/>
  <c r="H11" i="4"/>
  <c r="H48" i="4"/>
  <c r="H32" i="4"/>
  <c r="H47" i="4"/>
  <c r="H33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  <c r="K53" i="4" l="1"/>
</calcChain>
</file>

<file path=xl/sharedStrings.xml><?xml version="1.0" encoding="utf-8"?>
<sst xmlns="http://schemas.openxmlformats.org/spreadsheetml/2006/main" count="463" uniqueCount="176">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</sst>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workbookViewId="0">
      <selection activeCell="A2" sqref="A2:XFD52"/>
    </sheetView>
  </sheetViews>
  <sheetFormatPr defaultRowHeight="13.5" outlineLevelRow="1" x14ac:dyDescent="0.15"/>
  <cols>
    <col min="1" max="1" width="10.5" bestFit="1" customWidth="1"/>
    <col min="2" max="5" width="9" customWidth="1"/>
    <col min="6" max="6" width="12.375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9.2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hidden="1" outlineLevel="1" x14ac:dyDescent="0.15">
      <c r="A2" s="2">
        <v>41042</v>
      </c>
      <c r="B2" s="1">
        <v>10010</v>
      </c>
      <c r="C2" s="1" t="s">
        <v>167</v>
      </c>
      <c r="D2" s="1" t="s">
        <v>169</v>
      </c>
      <c r="E2" s="1">
        <v>110</v>
      </c>
      <c r="F2" s="1" t="str">
        <f>IF(E2="","",VLOOKUP(E2,顧客リスト!$A$2:$B$41,2,FALSE))</f>
        <v>渡辺　正太郎</v>
      </c>
      <c r="G2" s="1" t="s">
        <v>128</v>
      </c>
      <c r="H2" s="1" t="str">
        <f>IF(G2="","",VLOOKUP(G2,商品リスト!$A$2:$E$11,2,FALSE))</f>
        <v>ミリオンバンブー</v>
      </c>
      <c r="I2" s="7">
        <f>IF(G2="","",VLOOKUP(G2,商品リスト!$A$2:$E$11,5,FALSE))</f>
        <v>8500</v>
      </c>
      <c r="J2" s="1">
        <v>1</v>
      </c>
      <c r="K2" s="7">
        <f>I2*J2</f>
        <v>8500</v>
      </c>
    </row>
    <row r="3" spans="1:11" hidden="1" outlineLevel="1" x14ac:dyDescent="0.15">
      <c r="A3" s="2">
        <v>41049</v>
      </c>
      <c r="B3" s="1">
        <v>10011</v>
      </c>
      <c r="C3" s="1" t="s">
        <v>167</v>
      </c>
      <c r="D3" s="1" t="s">
        <v>169</v>
      </c>
      <c r="E3" s="1">
        <v>111</v>
      </c>
      <c r="F3" s="1" t="str">
        <f>IF(E3="","",VLOOKUP(E3,顧客リスト!$A$2:$B$41,2,FALSE))</f>
        <v>神田　雅彦</v>
      </c>
      <c r="G3" s="1" t="s">
        <v>130</v>
      </c>
      <c r="H3" s="1" t="str">
        <f>IF(G3="","",VLOOKUP(G3,商品リスト!$A$2:$E$11,2,FALSE))</f>
        <v>パキラ</v>
      </c>
      <c r="I3" s="7">
        <f>IF(G3="","",VLOOKUP(G3,商品リスト!$A$2:$E$11,5,FALSE))</f>
        <v>8500</v>
      </c>
      <c r="J3" s="1">
        <v>2</v>
      </c>
      <c r="K3" s="7">
        <f>I3*J3</f>
        <v>17000</v>
      </c>
    </row>
    <row r="4" spans="1:11" hidden="1" outlineLevel="1" x14ac:dyDescent="0.15">
      <c r="A4" s="2">
        <v>41056</v>
      </c>
      <c r="B4" s="1">
        <v>10016</v>
      </c>
      <c r="C4" s="1" t="s">
        <v>167</v>
      </c>
      <c r="D4" s="1" t="s">
        <v>168</v>
      </c>
      <c r="E4" s="1">
        <v>115</v>
      </c>
      <c r="F4" s="1" t="str">
        <f>IF(E4="","",VLOOKUP(E4,顧客リスト!$A$2:$B$41,2,FALSE))</f>
        <v>大下　慎</v>
      </c>
      <c r="G4" s="1" t="s">
        <v>128</v>
      </c>
      <c r="H4" s="1" t="str">
        <f>IF(G4="","",VLOOKUP(G4,商品リスト!$A$2:$E$11,2,FALSE))</f>
        <v>ミリオンバンブー</v>
      </c>
      <c r="I4" s="7">
        <f>IF(G4="","",VLOOKUP(G4,商品リスト!$A$2:$E$11,5,FALSE))</f>
        <v>8500</v>
      </c>
      <c r="J4" s="1">
        <v>1</v>
      </c>
      <c r="K4" s="7">
        <f>I4*J4</f>
        <v>8500</v>
      </c>
    </row>
    <row r="5" spans="1:11" hidden="1" outlineLevel="1" x14ac:dyDescent="0.15">
      <c r="A5" s="2">
        <v>41077</v>
      </c>
      <c r="B5" s="1">
        <v>10026</v>
      </c>
      <c r="C5" s="1" t="s">
        <v>167</v>
      </c>
      <c r="D5" s="1" t="s">
        <v>169</v>
      </c>
      <c r="E5" s="1">
        <v>122</v>
      </c>
      <c r="F5" s="1" t="str">
        <f>IF(E5="","",VLOOKUP(E5,顧客リスト!$A$2:$B$41,2,FALSE))</f>
        <v>田中　和美</v>
      </c>
      <c r="G5" s="1" t="s">
        <v>124</v>
      </c>
      <c r="H5" s="1" t="str">
        <f>IF(G5="","",VLOOKUP(G5,商品リスト!$A$2:$E$11,2,FALSE))</f>
        <v>幸福の木</v>
      </c>
      <c r="I5" s="7">
        <f>IF(G5="","",VLOOKUP(G5,商品リスト!$A$2:$E$11,5,FALSE))</f>
        <v>12500</v>
      </c>
      <c r="J5" s="1">
        <v>1</v>
      </c>
      <c r="K5" s="7">
        <f>I5*J5</f>
        <v>12500</v>
      </c>
    </row>
    <row r="6" spans="1:11" hidden="1" outlineLevel="1" x14ac:dyDescent="0.15">
      <c r="A6" s="2">
        <v>41077</v>
      </c>
      <c r="B6" s="1">
        <v>10024</v>
      </c>
      <c r="C6" s="1" t="s">
        <v>167</v>
      </c>
      <c r="D6" s="1" t="s">
        <v>169</v>
      </c>
      <c r="E6" s="1">
        <v>110</v>
      </c>
      <c r="F6" s="1" t="str">
        <f>IF(E6="","",VLOOKUP(E6,顧客リスト!$A$2:$B$41,2,FALSE))</f>
        <v>渡辺　正太郎</v>
      </c>
      <c r="G6" s="1" t="s">
        <v>130</v>
      </c>
      <c r="H6" s="1" t="str">
        <f>IF(G6="","",VLOOKUP(G6,商品リスト!$A$2:$E$11,2,FALSE))</f>
        <v>パキラ</v>
      </c>
      <c r="I6" s="7">
        <f>IF(G6="","",VLOOKUP(G6,商品リスト!$A$2:$E$11,5,FALSE))</f>
        <v>8500</v>
      </c>
      <c r="J6" s="1">
        <v>1</v>
      </c>
      <c r="K6" s="7">
        <f>I6*J6</f>
        <v>8500</v>
      </c>
    </row>
    <row r="7" spans="1:11" hidden="1" outlineLevel="1" x14ac:dyDescent="0.15">
      <c r="A7" s="2">
        <v>41091</v>
      </c>
      <c r="B7" s="1">
        <v>10032</v>
      </c>
      <c r="C7" s="1" t="s">
        <v>167</v>
      </c>
      <c r="D7" s="1" t="s">
        <v>168</v>
      </c>
      <c r="E7" s="1">
        <v>127</v>
      </c>
      <c r="F7" s="1" t="str">
        <f>IF(E7="","",VLOOKUP(E7,顧客リスト!$A$2:$B$41,2,FALSE))</f>
        <v>下田　誠</v>
      </c>
      <c r="G7" s="1" t="s">
        <v>124</v>
      </c>
      <c r="H7" s="1" t="str">
        <f>IF(G7="","",VLOOKUP(G7,商品リスト!$A$2:$E$11,2,FALSE))</f>
        <v>幸福の木</v>
      </c>
      <c r="I7" s="7">
        <f>IF(G7="","",VLOOKUP(G7,商品リスト!$A$2:$E$11,5,FALSE))</f>
        <v>12500</v>
      </c>
      <c r="J7" s="1">
        <v>1</v>
      </c>
      <c r="K7" s="7">
        <f>I7*J7</f>
        <v>12500</v>
      </c>
    </row>
    <row r="8" spans="1:11" hidden="1" outlineLevel="1" x14ac:dyDescent="0.15">
      <c r="A8" s="2">
        <v>41091</v>
      </c>
      <c r="B8" s="1">
        <v>10034</v>
      </c>
      <c r="C8" s="1" t="s">
        <v>167</v>
      </c>
      <c r="D8" s="1" t="s">
        <v>169</v>
      </c>
      <c r="E8" s="1">
        <v>122</v>
      </c>
      <c r="F8" s="1" t="str">
        <f>IF(E8="","",VLOOKUP(E8,顧客リスト!$A$2:$B$41,2,FALSE))</f>
        <v>田中　和美</v>
      </c>
      <c r="G8" s="1" t="s">
        <v>132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>I8*J8</f>
        <v>12500</v>
      </c>
    </row>
    <row r="9" spans="1:11" hidden="1" outlineLevel="1" x14ac:dyDescent="0.15">
      <c r="A9" s="2">
        <v>41098</v>
      </c>
      <c r="B9" s="1">
        <v>10036</v>
      </c>
      <c r="C9" s="1" t="s">
        <v>167</v>
      </c>
      <c r="D9" s="1" t="s">
        <v>169</v>
      </c>
      <c r="E9" s="1">
        <v>110</v>
      </c>
      <c r="F9" s="1" t="str">
        <f>IF(E9="","",VLOOKUP(E9,顧客リスト!$A$2:$B$41,2,FALSE))</f>
        <v>渡辺　正太郎</v>
      </c>
      <c r="G9" s="1" t="s">
        <v>126</v>
      </c>
      <c r="H9" s="1" t="str">
        <f>IF(G9="","",VLOOKUP(G9,商品リスト!$A$2:$E$11,2,FALSE))</f>
        <v>ベンジャミナ</v>
      </c>
      <c r="I9" s="7">
        <f>IF(G9="","",VLOOKUP(G9,商品リスト!$A$2:$E$11,5,FALSE))</f>
        <v>12500</v>
      </c>
      <c r="J9" s="1">
        <v>1</v>
      </c>
      <c r="K9" s="7">
        <f>I9*J9</f>
        <v>12500</v>
      </c>
    </row>
    <row r="10" spans="1:11" hidden="1" outlineLevel="1" x14ac:dyDescent="0.15">
      <c r="A10" s="2">
        <v>41105</v>
      </c>
      <c r="B10" s="1">
        <v>10041</v>
      </c>
      <c r="C10" s="1" t="s">
        <v>167</v>
      </c>
      <c r="D10" s="1" t="s">
        <v>169</v>
      </c>
      <c r="E10" s="1">
        <v>111</v>
      </c>
      <c r="F10" s="1" t="str">
        <f>IF(E10="","",VLOOKUP(E10,顧客リスト!$A$2:$B$41,2,FALSE))</f>
        <v>神田　雅彦</v>
      </c>
      <c r="G10" s="1" t="s">
        <v>128</v>
      </c>
      <c r="H10" s="1" t="str">
        <f>IF(G10="","",VLOOKUP(G10,商品リスト!$A$2:$E$11,2,FALSE))</f>
        <v>ミリオンバンブー</v>
      </c>
      <c r="I10" s="7">
        <f>IF(G10="","",VLOOKUP(G10,商品リスト!$A$2:$E$11,5,FALSE))</f>
        <v>8500</v>
      </c>
      <c r="J10" s="1">
        <v>1</v>
      </c>
      <c r="K10" s="7">
        <f>I10*J10</f>
        <v>8500</v>
      </c>
    </row>
    <row r="11" spans="1:11" hidden="1" outlineLevel="1" x14ac:dyDescent="0.15">
      <c r="A11" s="2">
        <v>41119</v>
      </c>
      <c r="B11" s="1">
        <v>10047</v>
      </c>
      <c r="C11" s="1" t="s">
        <v>167</v>
      </c>
      <c r="D11" s="1" t="s">
        <v>168</v>
      </c>
      <c r="E11" s="1">
        <v>115</v>
      </c>
      <c r="F11" s="1" t="str">
        <f>IF(E11="","",VLOOKUP(E11,顧客リスト!$A$2:$B$41,2,FALSE))</f>
        <v>大下　慎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>I11*J11</f>
        <v>12500</v>
      </c>
    </row>
    <row r="12" spans="1:11" hidden="1" outlineLevel="1" x14ac:dyDescent="0.15">
      <c r="A12" s="2">
        <v>41035</v>
      </c>
      <c r="B12" s="1">
        <v>10005</v>
      </c>
      <c r="C12" s="1" t="s">
        <v>165</v>
      </c>
      <c r="D12" s="1" t="s">
        <v>172</v>
      </c>
      <c r="E12" s="1">
        <v>105</v>
      </c>
      <c r="F12" s="1" t="str">
        <f>IF(E12="","",VLOOKUP(E12,顧客リスト!$A$2:$B$41,2,FALSE))</f>
        <v>山田　健太郎</v>
      </c>
      <c r="G12" s="1" t="s">
        <v>124</v>
      </c>
      <c r="H12" s="1" t="str">
        <f>IF(G12="","",VLOOKUP(G12,商品リスト!$A$2:$E$11,2,FALSE))</f>
        <v>幸福の木</v>
      </c>
      <c r="I12" s="7">
        <f>IF(G12="","",VLOOKUP(G12,商品リスト!$A$2:$E$11,5,FALSE))</f>
        <v>12500</v>
      </c>
      <c r="J12" s="1">
        <v>2</v>
      </c>
      <c r="K12" s="7">
        <f>I12*J12</f>
        <v>25000</v>
      </c>
    </row>
    <row r="13" spans="1:11" hidden="1" outlineLevel="1" x14ac:dyDescent="0.15">
      <c r="A13" s="2">
        <v>41035</v>
      </c>
      <c r="B13" s="1">
        <v>10004</v>
      </c>
      <c r="C13" s="1" t="s">
        <v>165</v>
      </c>
      <c r="D13" s="1" t="s">
        <v>174</v>
      </c>
      <c r="E13" s="1">
        <v>104</v>
      </c>
      <c r="F13" s="1" t="str">
        <f>IF(E13="","",VLOOKUP(E13,顧客リスト!$A$2:$B$41,2,FALSE))</f>
        <v>南田　恵子</v>
      </c>
      <c r="G13" s="1" t="s">
        <v>138</v>
      </c>
      <c r="H13" s="1" t="str">
        <f>IF(G13="","",VLOOKUP(G13,商品リスト!$A$2:$E$11,2,FALSE))</f>
        <v>オーガスタ</v>
      </c>
      <c r="I13" s="7">
        <f>IF(G13="","",VLOOKUP(G13,商品リスト!$A$2:$E$11,5,FALSE))</f>
        <v>10500</v>
      </c>
      <c r="J13" s="1">
        <v>1</v>
      </c>
      <c r="K13" s="7">
        <f>I13*J13</f>
        <v>10500</v>
      </c>
    </row>
    <row r="14" spans="1:11" hidden="1" outlineLevel="1" x14ac:dyDescent="0.15">
      <c r="A14" s="2">
        <v>41042</v>
      </c>
      <c r="B14" s="1">
        <v>10008</v>
      </c>
      <c r="C14" s="1" t="s">
        <v>165</v>
      </c>
      <c r="D14" s="1" t="s">
        <v>174</v>
      </c>
      <c r="E14" s="1">
        <v>108</v>
      </c>
      <c r="F14" s="1" t="str">
        <f>IF(E14="","",VLOOKUP(E14,顧客リスト!$A$2:$B$41,2,FALSE))</f>
        <v>松下　麗華</v>
      </c>
      <c r="G14" s="1" t="s">
        <v>128</v>
      </c>
      <c r="H14" s="1" t="str">
        <f>IF(G14="","",VLOOKUP(G14,商品リスト!$A$2:$E$11,2,FALSE))</f>
        <v>ミリオンバンブー</v>
      </c>
      <c r="I14" s="7">
        <f>IF(G14="","",VLOOKUP(G14,商品リスト!$A$2:$E$11,5,FALSE))</f>
        <v>8500</v>
      </c>
      <c r="J14" s="1">
        <v>1</v>
      </c>
      <c r="K14" s="7">
        <f>I14*J14</f>
        <v>8500</v>
      </c>
    </row>
    <row r="15" spans="1:11" hidden="1" outlineLevel="1" x14ac:dyDescent="0.15">
      <c r="A15" s="2">
        <v>41042</v>
      </c>
      <c r="B15" s="1">
        <v>10009</v>
      </c>
      <c r="C15" s="1" t="s">
        <v>165</v>
      </c>
      <c r="D15" s="1" t="s">
        <v>170</v>
      </c>
      <c r="E15" s="1">
        <v>109</v>
      </c>
      <c r="F15" s="1" t="str">
        <f>IF(E15="","",VLOOKUP(E15,顧客リスト!$A$2:$B$41,2,FALSE))</f>
        <v>斉藤　修</v>
      </c>
      <c r="G15" s="1" t="s">
        <v>134</v>
      </c>
      <c r="H15" s="1" t="str">
        <f>IF(G15="","",VLOOKUP(G15,商品リスト!$A$2:$E$11,2,FALSE))</f>
        <v>アレカヤシ</v>
      </c>
      <c r="I15" s="7">
        <f>IF(G15="","",VLOOKUP(G15,商品リスト!$A$2:$E$11,5,FALSE))</f>
        <v>8500</v>
      </c>
      <c r="J15" s="1">
        <v>1</v>
      </c>
      <c r="K15" s="7">
        <f>I15*J15</f>
        <v>8500</v>
      </c>
    </row>
    <row r="16" spans="1:11" hidden="1" outlineLevel="1" x14ac:dyDescent="0.15">
      <c r="A16" s="2">
        <v>41042</v>
      </c>
      <c r="B16" s="1">
        <v>10007</v>
      </c>
      <c r="C16" s="1" t="s">
        <v>165</v>
      </c>
      <c r="D16" s="1" t="s">
        <v>174</v>
      </c>
      <c r="E16" s="1">
        <v>107</v>
      </c>
      <c r="F16" s="1" t="str">
        <f>IF(E16="","",VLOOKUP(E16,顧客リスト!$A$2:$B$41,2,FALSE))</f>
        <v>中村　大輔</v>
      </c>
      <c r="G16" s="1" t="s">
        <v>132</v>
      </c>
      <c r="H16" s="1" t="str">
        <f>IF(G16="","",VLOOKUP(G16,商品リスト!$A$2:$E$11,2,FALSE))</f>
        <v>ゴールドクレスト</v>
      </c>
      <c r="I16" s="7">
        <f>IF(G16="","",VLOOKUP(G16,商品リスト!$A$2:$E$11,5,FALSE))</f>
        <v>12500</v>
      </c>
      <c r="J16" s="1">
        <v>1</v>
      </c>
      <c r="K16" s="7">
        <f>I16*J16</f>
        <v>12500</v>
      </c>
    </row>
    <row r="17" spans="1:11" hidden="1" outlineLevel="1" x14ac:dyDescent="0.15">
      <c r="A17" s="2">
        <v>41049</v>
      </c>
      <c r="B17" s="1">
        <v>10012</v>
      </c>
      <c r="C17" s="1" t="s">
        <v>165</v>
      </c>
      <c r="D17" s="1" t="s">
        <v>170</v>
      </c>
      <c r="E17" s="1">
        <v>112</v>
      </c>
      <c r="F17" s="1" t="str">
        <f>IF(E17="","",VLOOKUP(E17,顧客リスト!$A$2:$B$41,2,FALSE))</f>
        <v>遠藤　愛美</v>
      </c>
      <c r="G17" s="1" t="s">
        <v>128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>I17*J17</f>
        <v>8500</v>
      </c>
    </row>
    <row r="18" spans="1:11" hidden="1" outlineLevel="1" x14ac:dyDescent="0.15">
      <c r="A18" s="2">
        <v>41049</v>
      </c>
      <c r="B18" s="1">
        <v>10013</v>
      </c>
      <c r="C18" s="1" t="s">
        <v>165</v>
      </c>
      <c r="D18" s="1" t="s">
        <v>174</v>
      </c>
      <c r="E18" s="1">
        <v>113</v>
      </c>
      <c r="F18" s="1" t="str">
        <f>IF(E18="","",VLOOKUP(E18,顧客リスト!$A$2:$B$41,2,FALSE))</f>
        <v>内田　慶次郎</v>
      </c>
      <c r="G18" s="1" t="s">
        <v>132</v>
      </c>
      <c r="H18" s="1" t="str">
        <f>IF(G18="","",VLOOKUP(G18,商品リスト!$A$2:$E$11,2,FALSE))</f>
        <v>ゴールドクレスト</v>
      </c>
      <c r="I18" s="7">
        <f>IF(G18="","",VLOOKUP(G18,商品リスト!$A$2:$E$11,5,FALSE))</f>
        <v>12500</v>
      </c>
      <c r="J18" s="1">
        <v>1</v>
      </c>
      <c r="K18" s="7">
        <f>I18*J18</f>
        <v>12500</v>
      </c>
    </row>
    <row r="19" spans="1:11" hidden="1" outlineLevel="1" x14ac:dyDescent="0.15">
      <c r="A19" s="2">
        <v>41056</v>
      </c>
      <c r="B19" s="1">
        <v>10015</v>
      </c>
      <c r="C19" s="1" t="s">
        <v>165</v>
      </c>
      <c r="D19" s="1" t="s">
        <v>170</v>
      </c>
      <c r="E19" s="1">
        <v>114</v>
      </c>
      <c r="F19" s="1" t="str">
        <f>IF(E19="","",VLOOKUP(E19,顧客リスト!$A$2:$B$41,2,FALSE))</f>
        <v>篠原　恵梨香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>I19*J19</f>
        <v>8500</v>
      </c>
    </row>
    <row r="20" spans="1:11" hidden="1" outlineLevel="1" x14ac:dyDescent="0.15">
      <c r="A20" s="2">
        <v>41056</v>
      </c>
      <c r="B20" s="1">
        <v>10014</v>
      </c>
      <c r="C20" s="1" t="s">
        <v>165</v>
      </c>
      <c r="D20" s="1" t="s">
        <v>170</v>
      </c>
      <c r="E20" s="1">
        <v>109</v>
      </c>
      <c r="F20" s="1" t="str">
        <f>IF(E20="","",VLOOKUP(E20,顧客リスト!$A$2:$B$41,2,FALSE))</f>
        <v>斉藤　修</v>
      </c>
      <c r="G20" s="1" t="s">
        <v>126</v>
      </c>
      <c r="H20" s="1" t="str">
        <f>IF(G20="","",VLOOKUP(G20,商品リスト!$A$2:$E$11,2,FALSE))</f>
        <v>ベンジャミナ</v>
      </c>
      <c r="I20" s="7">
        <f>IF(G20="","",VLOOKUP(G20,商品リスト!$A$2:$E$11,5,FALSE))</f>
        <v>12500</v>
      </c>
      <c r="J20" s="1">
        <v>1</v>
      </c>
      <c r="K20" s="7">
        <f>I20*J20</f>
        <v>12500</v>
      </c>
    </row>
    <row r="21" spans="1:11" hidden="1" outlineLevel="1" x14ac:dyDescent="0.15">
      <c r="A21" s="2">
        <v>41063</v>
      </c>
      <c r="B21" s="1">
        <v>10019</v>
      </c>
      <c r="C21" s="1" t="s">
        <v>165</v>
      </c>
      <c r="D21" s="1" t="s">
        <v>174</v>
      </c>
      <c r="E21" s="1">
        <v>104</v>
      </c>
      <c r="F21" s="1" t="str">
        <f>IF(E21="","",VLOOKUP(E21,顧客リスト!$A$2:$B$41,2,FALSE))</f>
        <v>南田　恵子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2</v>
      </c>
      <c r="K21" s="7">
        <f>I21*J21</f>
        <v>17000</v>
      </c>
    </row>
    <row r="22" spans="1:11" hidden="1" outlineLevel="1" x14ac:dyDescent="0.15">
      <c r="A22" s="2">
        <v>41070</v>
      </c>
      <c r="B22" s="1">
        <v>10022</v>
      </c>
      <c r="C22" s="1" t="s">
        <v>165</v>
      </c>
      <c r="D22" s="1" t="s">
        <v>170</v>
      </c>
      <c r="E22" s="1">
        <v>119</v>
      </c>
      <c r="F22" s="1" t="str">
        <f>IF(E22="","",VLOOKUP(E22,顧客リスト!$A$2:$B$41,2,FALSE))</f>
        <v>新田　航平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>I22*J22</f>
        <v>12500</v>
      </c>
    </row>
    <row r="23" spans="1:11" hidden="1" outlineLevel="1" x14ac:dyDescent="0.15">
      <c r="A23" s="2">
        <v>41070</v>
      </c>
      <c r="B23" s="1">
        <v>10023</v>
      </c>
      <c r="C23" s="1" t="s">
        <v>165</v>
      </c>
      <c r="D23" s="1" t="s">
        <v>170</v>
      </c>
      <c r="E23" s="1">
        <v>120</v>
      </c>
      <c r="F23" s="1" t="str">
        <f>IF(E23="","",VLOOKUP(E23,顧客リスト!$A$2:$B$41,2,FALSE))</f>
        <v>野々下　祥子</v>
      </c>
      <c r="G23" s="1" t="s">
        <v>128</v>
      </c>
      <c r="H23" s="1" t="str">
        <f>IF(G23="","",VLOOKUP(G23,商品リスト!$A$2:$E$11,2,FALSE))</f>
        <v>ミリオンバンブー</v>
      </c>
      <c r="I23" s="7">
        <f>IF(G23="","",VLOOKUP(G23,商品リスト!$A$2:$E$11,5,FALSE))</f>
        <v>8500</v>
      </c>
      <c r="J23" s="1">
        <v>2</v>
      </c>
      <c r="K23" s="7">
        <f>I23*J23</f>
        <v>17000</v>
      </c>
    </row>
    <row r="24" spans="1:11" hidden="1" outlineLevel="1" x14ac:dyDescent="0.15">
      <c r="A24" s="2">
        <v>41077</v>
      </c>
      <c r="B24" s="1">
        <v>10025</v>
      </c>
      <c r="C24" s="1" t="s">
        <v>165</v>
      </c>
      <c r="D24" s="1" t="s">
        <v>172</v>
      </c>
      <c r="E24" s="1">
        <v>121</v>
      </c>
      <c r="F24" s="1" t="str">
        <f>IF(E24="","",VLOOKUP(E24,顧客リスト!$A$2:$B$41,2,FALSE))</f>
        <v>長瀬　裕子</v>
      </c>
      <c r="G24" s="1" t="s">
        <v>124</v>
      </c>
      <c r="H24" s="1" t="str">
        <f>IF(G24="","",VLOOKUP(G24,商品リスト!$A$2:$E$11,2,FALSE))</f>
        <v>幸福の木</v>
      </c>
      <c r="I24" s="7">
        <f>IF(G24="","",VLOOKUP(G24,商品リスト!$A$2:$E$11,5,FALSE))</f>
        <v>12500</v>
      </c>
      <c r="J24" s="1">
        <v>1</v>
      </c>
      <c r="K24" s="7">
        <f>I24*J24</f>
        <v>12500</v>
      </c>
    </row>
    <row r="25" spans="1:11" hidden="1" outlineLevel="1" x14ac:dyDescent="0.15">
      <c r="A25" s="2">
        <v>41084</v>
      </c>
      <c r="B25" s="1">
        <v>10029</v>
      </c>
      <c r="C25" s="1" t="s">
        <v>165</v>
      </c>
      <c r="D25" s="1" t="s">
        <v>170</v>
      </c>
      <c r="E25" s="1">
        <v>124</v>
      </c>
      <c r="F25" s="1" t="str">
        <f>IF(E25="","",VLOOKUP(E25,顧客リスト!$A$2:$B$41,2,FALSE))</f>
        <v>安藤　明子</v>
      </c>
      <c r="G25" s="1" t="s">
        <v>130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>I25*J25</f>
        <v>8500</v>
      </c>
    </row>
    <row r="26" spans="1:11" hidden="1" outlineLevel="1" x14ac:dyDescent="0.15">
      <c r="A26" s="2">
        <v>41084</v>
      </c>
      <c r="B26" s="1">
        <v>10028</v>
      </c>
      <c r="C26" s="1" t="s">
        <v>165</v>
      </c>
      <c r="D26" s="1" t="s">
        <v>172</v>
      </c>
      <c r="E26" s="1">
        <v>123</v>
      </c>
      <c r="F26" s="1" t="str">
        <f>IF(E26="","",VLOOKUP(E26,顧客リスト!$A$2:$B$41,2,FALSE))</f>
        <v>岩下　真由美</v>
      </c>
      <c r="G26" s="1" t="s">
        <v>126</v>
      </c>
      <c r="H26" s="1" t="str">
        <f>IF(G26="","",VLOOKUP(G26,商品リスト!$A$2:$E$11,2,FALSE))</f>
        <v>ベンジャミナ</v>
      </c>
      <c r="I26" s="7">
        <f>IF(G26="","",VLOOKUP(G26,商品リスト!$A$2:$E$11,5,FALSE))</f>
        <v>12500</v>
      </c>
      <c r="J26" s="1">
        <v>1</v>
      </c>
      <c r="K26" s="7">
        <f>I26*J26</f>
        <v>12500</v>
      </c>
    </row>
    <row r="27" spans="1:11" hidden="1" outlineLevel="1" x14ac:dyDescent="0.15">
      <c r="A27" s="2">
        <v>41084</v>
      </c>
      <c r="B27" s="1">
        <v>10027</v>
      </c>
      <c r="C27" s="1" t="s">
        <v>165</v>
      </c>
      <c r="D27" s="1" t="s">
        <v>172</v>
      </c>
      <c r="E27" s="1">
        <v>105</v>
      </c>
      <c r="F27" s="1" t="str">
        <f>IF(E27="","",VLOOKUP(E27,顧客リスト!$A$2:$B$41,2,FALSE))</f>
        <v>山田　健太郎</v>
      </c>
      <c r="G27" s="1" t="s">
        <v>134</v>
      </c>
      <c r="H27" s="1" t="str">
        <f>IF(G27="","",VLOOKUP(G27,商品リスト!$A$2:$E$11,2,FALSE))</f>
        <v>アレカヤシ</v>
      </c>
      <c r="I27" s="7">
        <f>IF(G27="","",VLOOKUP(G27,商品リスト!$A$2:$E$11,5,FALSE))</f>
        <v>8500</v>
      </c>
      <c r="J27" s="1">
        <v>1</v>
      </c>
      <c r="K27" s="7">
        <f>I27*J27</f>
        <v>8500</v>
      </c>
    </row>
    <row r="28" spans="1:11" hidden="1" outlineLevel="1" x14ac:dyDescent="0.15">
      <c r="A28" s="2">
        <v>41084</v>
      </c>
      <c r="B28" s="1">
        <v>10030</v>
      </c>
      <c r="C28" s="1" t="s">
        <v>165</v>
      </c>
      <c r="D28" s="1" t="s">
        <v>174</v>
      </c>
      <c r="E28" s="1">
        <v>125</v>
      </c>
      <c r="F28" s="1" t="str">
        <f>IF(E28="","",VLOOKUP(E28,顧客リスト!$A$2:$B$41,2,FALSE))</f>
        <v>小倉　康介</v>
      </c>
      <c r="G28" s="1" t="s">
        <v>138</v>
      </c>
      <c r="H28" s="1" t="str">
        <f>IF(G28="","",VLOOKUP(G28,商品リスト!$A$2:$E$11,2,FALSE))</f>
        <v>オーガスタ</v>
      </c>
      <c r="I28" s="7">
        <f>IF(G28="","",VLOOKUP(G28,商品リスト!$A$2:$E$11,5,FALSE))</f>
        <v>10500</v>
      </c>
      <c r="J28" s="1">
        <v>1</v>
      </c>
      <c r="K28" s="7">
        <f>I28*J28</f>
        <v>10500</v>
      </c>
    </row>
    <row r="29" spans="1:11" hidden="1" outlineLevel="1" x14ac:dyDescent="0.15">
      <c r="A29" s="2">
        <v>41091</v>
      </c>
      <c r="B29" s="1">
        <v>10031</v>
      </c>
      <c r="C29" s="1" t="s">
        <v>165</v>
      </c>
      <c r="D29" s="1" t="s">
        <v>172</v>
      </c>
      <c r="E29" s="1">
        <v>126</v>
      </c>
      <c r="F29" s="1" t="str">
        <f>IF(E29="","",VLOOKUP(E29,顧客リスト!$A$2:$B$41,2,FALSE))</f>
        <v>和田　一雄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>I29*J29</f>
        <v>12500</v>
      </c>
    </row>
    <row r="30" spans="1:11" hidden="1" outlineLevel="1" x14ac:dyDescent="0.15">
      <c r="A30" s="2">
        <v>41098</v>
      </c>
      <c r="B30" s="1">
        <v>10035</v>
      </c>
      <c r="C30" s="1" t="s">
        <v>165</v>
      </c>
      <c r="D30" s="1" t="s">
        <v>170</v>
      </c>
      <c r="E30" s="1">
        <v>109</v>
      </c>
      <c r="F30" s="1" t="str">
        <f>IF(E30="","",VLOOKUP(E30,顧客リスト!$A$2:$B$41,2,FALSE))</f>
        <v>斉藤　修</v>
      </c>
      <c r="G30" s="1" t="s">
        <v>128</v>
      </c>
      <c r="H30" s="1" t="str">
        <f>IF(G30="","",VLOOKUP(G30,商品リスト!$A$2:$E$11,2,FALSE))</f>
        <v>ミリオンバンブー</v>
      </c>
      <c r="I30" s="7">
        <f>IF(G30="","",VLOOKUP(G30,商品リスト!$A$2:$E$11,5,FALSE))</f>
        <v>8500</v>
      </c>
      <c r="J30" s="1">
        <v>3</v>
      </c>
      <c r="K30" s="7">
        <f>I30*J30</f>
        <v>25500</v>
      </c>
    </row>
    <row r="31" spans="1:11" hidden="1" outlineLevel="1" x14ac:dyDescent="0.15">
      <c r="A31" s="2">
        <v>41098</v>
      </c>
      <c r="B31" s="1">
        <v>10037</v>
      </c>
      <c r="C31" s="1" t="s">
        <v>165</v>
      </c>
      <c r="D31" s="1" t="s">
        <v>174</v>
      </c>
      <c r="E31" s="1">
        <v>129</v>
      </c>
      <c r="F31" s="1" t="str">
        <f>IF(E31="","",VLOOKUP(E31,顧客リスト!$A$2:$B$41,2,FALSE))</f>
        <v>田代　健二</v>
      </c>
      <c r="G31" s="1" t="s">
        <v>126</v>
      </c>
      <c r="H31" s="1" t="str">
        <f>IF(G31="","",VLOOKUP(G31,商品リスト!$A$2:$E$11,2,FALSE))</f>
        <v>ベンジャミナ</v>
      </c>
      <c r="I31" s="7">
        <f>IF(G31="","",VLOOKUP(G31,商品リスト!$A$2:$E$11,5,FALSE))</f>
        <v>12500</v>
      </c>
      <c r="J31" s="1">
        <v>1</v>
      </c>
      <c r="K31" s="7">
        <f>I31*J31</f>
        <v>12500</v>
      </c>
    </row>
    <row r="32" spans="1:11" hidden="1" outlineLevel="1" x14ac:dyDescent="0.15">
      <c r="A32" s="2">
        <v>41100</v>
      </c>
      <c r="B32" s="1">
        <v>10050</v>
      </c>
      <c r="C32" s="1" t="s">
        <v>165</v>
      </c>
      <c r="D32" s="1" t="s">
        <v>170</v>
      </c>
      <c r="E32" s="1">
        <v>112</v>
      </c>
      <c r="F32" s="1" t="str">
        <f>IF(E32="","",VLOOKUP(E32,顧客リスト!$A$2:$B$41,2,FALSE))</f>
        <v>遠藤　愛美</v>
      </c>
      <c r="G32" s="1" t="s">
        <v>124</v>
      </c>
      <c r="H32" s="1" t="str">
        <f>IF(G32="","",VLOOKUP(G32,商品リスト!$A$2:$E$11,2,FALSE))</f>
        <v>幸福の木</v>
      </c>
      <c r="I32" s="7">
        <f>IF(G32="","",VLOOKUP(G32,商品リスト!$A$2:$E$11,5,FALSE))</f>
        <v>12500</v>
      </c>
      <c r="J32" s="1">
        <v>1</v>
      </c>
      <c r="K32" s="7">
        <f>I32*J32</f>
        <v>12500</v>
      </c>
    </row>
    <row r="33" spans="1:11" hidden="1" outlineLevel="1" x14ac:dyDescent="0.15">
      <c r="A33" s="2">
        <v>41100</v>
      </c>
      <c r="B33" s="1">
        <v>10053</v>
      </c>
      <c r="C33" s="1" t="s">
        <v>165</v>
      </c>
      <c r="D33" s="1" t="s">
        <v>172</v>
      </c>
      <c r="E33" s="1">
        <v>132</v>
      </c>
      <c r="F33" s="1" t="str">
        <f>IF(E33="","",VLOOKUP(E33,顧客リスト!$A$2:$B$41,2,FALSE))</f>
        <v>新井　純哉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>I33*J33</f>
        <v>12500</v>
      </c>
    </row>
    <row r="34" spans="1:11" hidden="1" outlineLevel="1" x14ac:dyDescent="0.15">
      <c r="A34" s="2">
        <v>41105</v>
      </c>
      <c r="B34" s="1">
        <v>10039</v>
      </c>
      <c r="C34" s="1" t="s">
        <v>165</v>
      </c>
      <c r="D34" s="1" t="s">
        <v>174</v>
      </c>
      <c r="E34" s="1">
        <v>104</v>
      </c>
      <c r="F34" s="1" t="str">
        <f>IF(E34="","",VLOOKUP(E34,顧客リスト!$A$2:$B$41,2,FALSE))</f>
        <v>南田　恵子</v>
      </c>
      <c r="G34" s="1" t="s">
        <v>126</v>
      </c>
      <c r="H34" s="1" t="str">
        <f>IF(G34="","",VLOOKUP(G34,商品リスト!$A$2:$E$11,2,FALSE))</f>
        <v>ベンジャミナ</v>
      </c>
      <c r="I34" s="7">
        <f>IF(G34="","",VLOOKUP(G34,商品リスト!$A$2:$E$11,5,FALSE))</f>
        <v>12500</v>
      </c>
      <c r="J34" s="1">
        <v>2</v>
      </c>
      <c r="K34" s="7">
        <f>I34*J34</f>
        <v>25000</v>
      </c>
    </row>
    <row r="35" spans="1:11" hidden="1" outlineLevel="1" x14ac:dyDescent="0.15">
      <c r="A35" s="2">
        <v>41119</v>
      </c>
      <c r="B35" s="1">
        <v>10045</v>
      </c>
      <c r="C35" s="1" t="s">
        <v>165</v>
      </c>
      <c r="D35" s="1" t="s">
        <v>170</v>
      </c>
      <c r="E35" s="1">
        <v>112</v>
      </c>
      <c r="F35" s="1" t="str">
        <f>IF(E35="","",VLOOKUP(E35,顧客リスト!$A$2:$B$41,2,FALSE))</f>
        <v>遠藤　愛美</v>
      </c>
      <c r="G35" s="1" t="s">
        <v>128</v>
      </c>
      <c r="H35" s="1" t="str">
        <f>IF(G35="","",VLOOKUP(G35,商品リスト!$A$2:$E$11,2,FALSE))</f>
        <v>ミリオンバンブー</v>
      </c>
      <c r="I35" s="7">
        <f>IF(G35="","",VLOOKUP(G35,商品リスト!$A$2:$E$11,5,FALSE))</f>
        <v>8500</v>
      </c>
      <c r="J35" s="1">
        <v>1</v>
      </c>
      <c r="K35" s="7">
        <f>I35*J35</f>
        <v>8500</v>
      </c>
    </row>
    <row r="36" spans="1:11" hidden="1" outlineLevel="1" x14ac:dyDescent="0.15">
      <c r="A36" s="2">
        <v>41119</v>
      </c>
      <c r="B36" s="1">
        <v>10046</v>
      </c>
      <c r="C36" s="1" t="s">
        <v>165</v>
      </c>
      <c r="D36" s="1" t="s">
        <v>172</v>
      </c>
      <c r="E36" s="1">
        <v>132</v>
      </c>
      <c r="F36" s="1" t="str">
        <f>IF(E36="","",VLOOKUP(E36,顧客リスト!$A$2:$B$41,2,FALSE))</f>
        <v>新井　純哉</v>
      </c>
      <c r="G36" s="1" t="s">
        <v>126</v>
      </c>
      <c r="H36" s="1" t="str">
        <f>IF(G36="","",VLOOKUP(G36,商品リスト!$A$2:$E$11,2,FALSE))</f>
        <v>ベンジャミナ</v>
      </c>
      <c r="I36" s="7">
        <f>IF(G36="","",VLOOKUP(G36,商品リスト!$A$2:$E$11,5,FALSE))</f>
        <v>12500</v>
      </c>
      <c r="J36" s="1">
        <v>2</v>
      </c>
      <c r="K36" s="7">
        <f>I36*J36</f>
        <v>25000</v>
      </c>
    </row>
    <row r="37" spans="1:11" hidden="1" outlineLevel="1" x14ac:dyDescent="0.15">
      <c r="A37" s="2">
        <v>41032</v>
      </c>
      <c r="B37" s="1">
        <v>10002</v>
      </c>
      <c r="C37" s="1" t="s">
        <v>166</v>
      </c>
      <c r="D37" s="1" t="s">
        <v>171</v>
      </c>
      <c r="E37" s="1">
        <v>102</v>
      </c>
      <c r="F37" s="1" t="str">
        <f>IF(E37="","",VLOOKUP(E37,顧客リスト!$A$2:$B$41,2,FALSE))</f>
        <v>井沢　翔太</v>
      </c>
      <c r="G37" s="1" t="s">
        <v>124</v>
      </c>
      <c r="H37" s="1" t="str">
        <f>IF(G37="","",VLOOKUP(G37,商品リスト!$A$2:$E$11,2,FALSE))</f>
        <v>幸福の木</v>
      </c>
      <c r="I37" s="7">
        <f>IF(G37="","",VLOOKUP(G37,商品リスト!$A$2:$E$11,5,FALSE))</f>
        <v>12500</v>
      </c>
      <c r="J37" s="1">
        <v>2</v>
      </c>
      <c r="K37" s="7">
        <f>I37*J37</f>
        <v>25000</v>
      </c>
    </row>
    <row r="38" spans="1:11" hidden="1" outlineLevel="1" x14ac:dyDescent="0.15">
      <c r="A38" s="2">
        <v>41032</v>
      </c>
      <c r="B38" s="1">
        <v>10001</v>
      </c>
      <c r="C38" s="1" t="s">
        <v>166</v>
      </c>
      <c r="D38" s="1" t="s">
        <v>173</v>
      </c>
      <c r="E38" s="1">
        <v>101</v>
      </c>
      <c r="F38" s="1" t="str">
        <f>IF(E38="","",VLOOKUP(E38,顧客リスト!$A$2:$B$41,2,FALSE))</f>
        <v>佐藤　美奈子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>I38*J38</f>
        <v>12500</v>
      </c>
    </row>
    <row r="39" spans="1:11" hidden="1" outlineLevel="1" x14ac:dyDescent="0.15">
      <c r="A39" s="2">
        <v>41035</v>
      </c>
      <c r="B39" s="1">
        <v>10003</v>
      </c>
      <c r="C39" s="1" t="s">
        <v>166</v>
      </c>
      <c r="D39" s="1" t="s">
        <v>171</v>
      </c>
      <c r="E39" s="1">
        <v>103</v>
      </c>
      <c r="F39" s="1" t="str">
        <f>IF(E39="","",VLOOKUP(E39,顧客リスト!$A$2:$B$41,2,FALSE))</f>
        <v>朝日　晴彦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2</v>
      </c>
      <c r="K39" s="7">
        <f>I39*J39</f>
        <v>25000</v>
      </c>
    </row>
    <row r="40" spans="1:11" hidden="1" outlineLevel="1" x14ac:dyDescent="0.15">
      <c r="A40" s="2">
        <v>41035</v>
      </c>
      <c r="B40" s="1">
        <v>10006</v>
      </c>
      <c r="C40" s="1" t="s">
        <v>166</v>
      </c>
      <c r="D40" s="1" t="s">
        <v>173</v>
      </c>
      <c r="E40" s="1">
        <v>106</v>
      </c>
      <c r="F40" s="1" t="str">
        <f>IF(E40="","",VLOOKUP(E40,顧客リスト!$A$2:$B$41,2,FALSE))</f>
        <v>飯島　直哉</v>
      </c>
      <c r="G40" s="1" t="s">
        <v>140</v>
      </c>
      <c r="H40" s="1" t="str">
        <f>IF(G40="","",VLOOKUP(G40,商品リスト!$A$2:$E$11,2,FALSE))</f>
        <v>アーモンドの木</v>
      </c>
      <c r="I40" s="7">
        <f>IF(G40="","",VLOOKUP(G40,商品リスト!$A$2:$E$11,5,FALSE))</f>
        <v>10500</v>
      </c>
      <c r="J40" s="1">
        <v>2</v>
      </c>
      <c r="K40" s="7">
        <f>I40*J40</f>
        <v>21000</v>
      </c>
    </row>
    <row r="41" spans="1:11" hidden="1" outlineLevel="1" x14ac:dyDescent="0.15">
      <c r="A41" s="2">
        <v>41063</v>
      </c>
      <c r="B41" s="1">
        <v>10018</v>
      </c>
      <c r="C41" s="1" t="s">
        <v>166</v>
      </c>
      <c r="D41" s="1" t="s">
        <v>173</v>
      </c>
      <c r="E41" s="1">
        <v>117</v>
      </c>
      <c r="F41" s="1" t="str">
        <f>IF(E41="","",VLOOKUP(E41,顧客リスト!$A$2:$B$41,2,FALSE))</f>
        <v>佐々木　渉</v>
      </c>
      <c r="G41" s="1" t="s">
        <v>128</v>
      </c>
      <c r="H41" s="1" t="str">
        <f>IF(G41="","",VLOOKUP(G41,商品リスト!$A$2:$E$11,2,FALSE))</f>
        <v>ミリオンバンブー</v>
      </c>
      <c r="I41" s="7">
        <f>IF(G41="","",VLOOKUP(G41,商品リスト!$A$2:$E$11,5,FALSE))</f>
        <v>8500</v>
      </c>
      <c r="J41" s="1">
        <v>2</v>
      </c>
      <c r="K41" s="7">
        <f>I41*J41</f>
        <v>17000</v>
      </c>
    </row>
    <row r="42" spans="1:11" hidden="1" outlineLevel="1" x14ac:dyDescent="0.15">
      <c r="A42" s="2">
        <v>41063</v>
      </c>
      <c r="B42" s="1">
        <v>10017</v>
      </c>
      <c r="C42" s="1" t="s">
        <v>166</v>
      </c>
      <c r="D42" s="1" t="s">
        <v>173</v>
      </c>
      <c r="E42" s="1">
        <v>116</v>
      </c>
      <c r="F42" s="1" t="str">
        <f>IF(E42="","",VLOOKUP(E42,顧客リスト!$A$2:$B$41,2,FALSE))</f>
        <v>笹本　晋平</v>
      </c>
      <c r="G42" s="1" t="s">
        <v>128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>I42*J42</f>
        <v>8500</v>
      </c>
    </row>
    <row r="43" spans="1:11" hidden="1" outlineLevel="1" x14ac:dyDescent="0.15">
      <c r="A43" s="2">
        <v>41070</v>
      </c>
      <c r="B43" s="1">
        <v>10020</v>
      </c>
      <c r="C43" s="1" t="s">
        <v>166</v>
      </c>
      <c r="D43" s="1" t="s">
        <v>171</v>
      </c>
      <c r="E43" s="1">
        <v>102</v>
      </c>
      <c r="F43" s="1" t="str">
        <f>IF(E43="","",VLOOKUP(E43,顧客リスト!$A$2:$B$41,2,FALSE))</f>
        <v>井沢　翔太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>I43*J43</f>
        <v>8500</v>
      </c>
    </row>
    <row r="44" spans="1:11" hidden="1" outlineLevel="1" x14ac:dyDescent="0.15">
      <c r="A44" s="2">
        <v>41070</v>
      </c>
      <c r="B44" s="1">
        <v>10021</v>
      </c>
      <c r="C44" s="1" t="s">
        <v>166</v>
      </c>
      <c r="D44" s="1" t="s">
        <v>171</v>
      </c>
      <c r="E44" s="1">
        <v>118</v>
      </c>
      <c r="F44" s="1" t="str">
        <f>IF(E44="","",VLOOKUP(E44,顧客リスト!$A$2:$B$41,2,FALSE))</f>
        <v>栗田　愛</v>
      </c>
      <c r="G44" s="1" t="s">
        <v>126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>I44*J44</f>
        <v>12500</v>
      </c>
    </row>
    <row r="45" spans="1:11" hidden="1" outlineLevel="1" x14ac:dyDescent="0.15">
      <c r="A45" s="2">
        <v>41091</v>
      </c>
      <c r="B45" s="1">
        <v>10033</v>
      </c>
      <c r="C45" s="1" t="s">
        <v>166</v>
      </c>
      <c r="D45" s="1" t="s">
        <v>171</v>
      </c>
      <c r="E45" s="1">
        <v>128</v>
      </c>
      <c r="F45" s="1" t="str">
        <f>IF(E45="","",VLOOKUP(E45,顧客リスト!$A$2:$B$41,2,FALSE))</f>
        <v>高橋　涼子</v>
      </c>
      <c r="G45" s="1" t="s">
        <v>140</v>
      </c>
      <c r="H45" s="1" t="str">
        <f>IF(G45="","",VLOOKUP(G45,商品リスト!$A$2:$E$11,2,FALSE))</f>
        <v>アーモンドの木</v>
      </c>
      <c r="I45" s="7">
        <f>IF(G45="","",VLOOKUP(G45,商品リスト!$A$2:$E$11,5,FALSE))</f>
        <v>10500</v>
      </c>
      <c r="J45" s="1">
        <v>2</v>
      </c>
      <c r="K45" s="7">
        <f>I45*J45</f>
        <v>21000</v>
      </c>
    </row>
    <row r="46" spans="1:11" hidden="1" outlineLevel="1" x14ac:dyDescent="0.15">
      <c r="A46" s="2">
        <v>41098</v>
      </c>
      <c r="B46" s="1">
        <v>10038</v>
      </c>
      <c r="C46" s="1" t="s">
        <v>166</v>
      </c>
      <c r="D46" s="1" t="s">
        <v>173</v>
      </c>
      <c r="E46" s="1">
        <v>130</v>
      </c>
      <c r="F46" s="1" t="str">
        <f>IF(E46="","",VLOOKUP(E46,顧客リスト!$A$2:$B$41,2,FALSE))</f>
        <v>谷原　沙希</v>
      </c>
      <c r="G46" s="1" t="s">
        <v>124</v>
      </c>
      <c r="H46" s="1" t="str">
        <f>IF(G46="","",VLOOKUP(G46,商品リスト!$A$2:$E$11,2,FALSE))</f>
        <v>幸福の木</v>
      </c>
      <c r="I46" s="7">
        <f>IF(G46="","",VLOOKUP(G46,商品リスト!$A$2:$E$11,5,FALSE))</f>
        <v>12500</v>
      </c>
      <c r="J46" s="1">
        <v>1</v>
      </c>
      <c r="K46" s="7">
        <f>I46*J46</f>
        <v>12500</v>
      </c>
    </row>
    <row r="47" spans="1:11" hidden="1" outlineLevel="1" x14ac:dyDescent="0.15">
      <c r="A47" s="2">
        <v>41100</v>
      </c>
      <c r="B47" s="1">
        <v>10051</v>
      </c>
      <c r="C47" s="1" t="s">
        <v>166</v>
      </c>
      <c r="D47" s="1" t="s">
        <v>173</v>
      </c>
      <c r="E47" s="1">
        <v>133</v>
      </c>
      <c r="F47" s="1" t="str">
        <f>IF(E47="","",VLOOKUP(E47,顧客リスト!$A$2:$B$41,2,FALSE))</f>
        <v>吉田　美代子</v>
      </c>
      <c r="G47" s="1" t="s">
        <v>130</v>
      </c>
      <c r="H47" s="1" t="str">
        <f>IF(G47="","",VLOOKUP(G47,商品リスト!$A$2:$E$11,2,FALSE))</f>
        <v>パキラ</v>
      </c>
      <c r="I47" s="7">
        <f>IF(G47="","",VLOOKUP(G47,商品リスト!$A$2:$E$11,5,FALSE))</f>
        <v>8500</v>
      </c>
      <c r="J47" s="1">
        <v>1</v>
      </c>
      <c r="K47" s="7">
        <f>I47*J47</f>
        <v>8500</v>
      </c>
    </row>
    <row r="48" spans="1:11" hidden="1" outlineLevel="1" x14ac:dyDescent="0.15">
      <c r="A48" s="2">
        <v>41100</v>
      </c>
      <c r="B48" s="1">
        <v>10048</v>
      </c>
      <c r="C48" s="1" t="s">
        <v>166</v>
      </c>
      <c r="D48" s="1" t="s">
        <v>171</v>
      </c>
      <c r="E48" s="1">
        <v>103</v>
      </c>
      <c r="F48" s="1" t="str">
        <f>IF(E48="","",VLOOKUP(E48,顧客リスト!$A$2:$B$41,2,FALSE))</f>
        <v>朝日　晴彦</v>
      </c>
      <c r="G48" s="1" t="s">
        <v>138</v>
      </c>
      <c r="H48" s="1" t="str">
        <f>IF(G48="","",VLOOKUP(G48,商品リスト!$A$2:$E$11,2,FALSE))</f>
        <v>オーガスタ</v>
      </c>
      <c r="I48" s="7">
        <f>IF(G48="","",VLOOKUP(G48,商品リスト!$A$2:$E$11,5,FALSE))</f>
        <v>10500</v>
      </c>
      <c r="J48" s="1">
        <v>1</v>
      </c>
      <c r="K48" s="7">
        <f>I48*J48</f>
        <v>10500</v>
      </c>
    </row>
    <row r="49" spans="1:11" hidden="1" outlineLevel="1" x14ac:dyDescent="0.15">
      <c r="A49" s="2">
        <v>41105</v>
      </c>
      <c r="B49" s="1">
        <v>10040</v>
      </c>
      <c r="C49" s="1" t="s">
        <v>166</v>
      </c>
      <c r="D49" s="1" t="s">
        <v>173</v>
      </c>
      <c r="E49" s="1">
        <v>106</v>
      </c>
      <c r="F49" s="1" t="str">
        <f>IF(E49="","",VLOOKUP(E49,顧客リスト!$A$2:$B$41,2,FALSE))</f>
        <v>飯島　直哉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>I49*J49</f>
        <v>12500</v>
      </c>
    </row>
    <row r="50" spans="1:11" hidden="1" outlineLevel="1" x14ac:dyDescent="0.15">
      <c r="A50" s="2">
        <v>41105</v>
      </c>
      <c r="B50" s="1">
        <v>10042</v>
      </c>
      <c r="C50" s="1" t="s">
        <v>166</v>
      </c>
      <c r="D50" s="1" t="s">
        <v>171</v>
      </c>
      <c r="E50" s="1">
        <v>131</v>
      </c>
      <c r="F50" s="1" t="str">
        <f>IF(E50="","",VLOOKUP(E50,顧客リスト!$A$2:$B$41,2,FALSE))</f>
        <v>木下　沙織</v>
      </c>
      <c r="G50" s="1" t="s">
        <v>128</v>
      </c>
      <c r="H50" s="1" t="str">
        <f>IF(G50="","",VLOOKUP(G50,商品リスト!$A$2:$E$11,2,FALSE))</f>
        <v>ミリオンバンブー</v>
      </c>
      <c r="I50" s="7">
        <f>IF(G50="","",VLOOKUP(G50,商品リスト!$A$2:$E$11,5,FALSE))</f>
        <v>8500</v>
      </c>
      <c r="J50" s="1">
        <v>1</v>
      </c>
      <c r="K50" s="7">
        <f>I50*J50</f>
        <v>8500</v>
      </c>
    </row>
    <row r="51" spans="1:11" hidden="1" outlineLevel="1" x14ac:dyDescent="0.15">
      <c r="A51" s="2">
        <v>41119</v>
      </c>
      <c r="B51" s="1">
        <v>10043</v>
      </c>
      <c r="C51" s="1" t="s">
        <v>166</v>
      </c>
      <c r="D51" s="1" t="s">
        <v>173</v>
      </c>
      <c r="E51" s="1">
        <v>101</v>
      </c>
      <c r="F51" s="1" t="str">
        <f>IF(E51="","",VLOOKUP(E51,顧客リスト!$A$2:$B$41,2,FALSE))</f>
        <v>佐藤　美奈子</v>
      </c>
      <c r="G51" s="1" t="s">
        <v>126</v>
      </c>
      <c r="H51" s="1" t="str">
        <f>IF(G51="","",VLOOKUP(G51,商品リスト!$A$2:$E$11,2,FALSE))</f>
        <v>ベンジャミナ</v>
      </c>
      <c r="I51" s="7">
        <f>IF(G51="","",VLOOKUP(G51,商品リスト!$A$2:$E$11,5,FALSE))</f>
        <v>12500</v>
      </c>
      <c r="J51" s="1">
        <v>1</v>
      </c>
      <c r="K51" s="7">
        <f>I51*J51</f>
        <v>12500</v>
      </c>
    </row>
    <row r="52" spans="1:11" hidden="1" outlineLevel="1" x14ac:dyDescent="0.15">
      <c r="A52" s="2">
        <v>41119</v>
      </c>
      <c r="B52" s="1">
        <v>10044</v>
      </c>
      <c r="C52" s="1" t="s">
        <v>166</v>
      </c>
      <c r="D52" s="1" t="s">
        <v>173</v>
      </c>
      <c r="E52" s="1">
        <v>106</v>
      </c>
      <c r="F52" s="1" t="str">
        <f>IF(E52="","",VLOOKUP(E52,顧客リスト!$A$2:$B$41,2,FALSE))</f>
        <v>飯島　直哉</v>
      </c>
      <c r="G52" s="1" t="s">
        <v>136</v>
      </c>
      <c r="H52" s="1" t="str">
        <f>IF(G52="","",VLOOKUP(G52,商品リスト!$A$2:$E$11,2,FALSE))</f>
        <v>モンステラ</v>
      </c>
      <c r="I52" s="7">
        <f>IF(G52="","",VLOOKUP(G52,商品リスト!$A$2:$E$11,5,FALSE))</f>
        <v>6500</v>
      </c>
      <c r="J52" s="1">
        <v>1</v>
      </c>
      <c r="K52" s="7">
        <f>I52*J52</f>
        <v>6500</v>
      </c>
    </row>
    <row r="53" spans="1:11" collapsed="1" x14ac:dyDescent="0.15">
      <c r="A53" s="11"/>
      <c r="B53" s="11"/>
      <c r="C53" s="11"/>
      <c r="D53" s="11"/>
      <c r="E53" s="11"/>
      <c r="F53" s="11"/>
      <c r="G53" s="11"/>
      <c r="H53" s="11"/>
      <c r="I53" s="11" t="s">
        <v>175</v>
      </c>
      <c r="J53" s="11">
        <f>SUM(J2:J52)</f>
        <v>64</v>
      </c>
      <c r="K53" s="12">
        <f>SUM(K2:K52)</f>
        <v>676000</v>
      </c>
    </row>
  </sheetData>
  <sortState ref="A2:K53">
    <sortCondition ref="C2"/>
  </sortState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売上リスト</vt:lpstr>
      <vt:lpstr>顧客リスト</vt:lpstr>
      <vt:lpstr>会員種類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2012-06-11T02:42:02Z</dcterms:modified>
</cp:coreProperties>
</file>