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ダウンロード用ファイル\"/>
    </mc:Choice>
  </mc:AlternateContent>
  <bookViews>
    <workbookView xWindow="-120" yWindow="-120" windowWidth="21240" windowHeight="15390" tabRatio="880"/>
  </bookViews>
  <sheets>
    <sheet name="1-1-1" sheetId="51" r:id="rId1"/>
    <sheet name="具体例1-1" sheetId="42" r:id="rId2"/>
    <sheet name="具体例1-2" sheetId="54" r:id="rId3"/>
    <sheet name="1-2-1-1" sheetId="33" r:id="rId4"/>
    <sheet name="1-2-1-2" sheetId="56" r:id="rId5"/>
    <sheet name="1-3-1-1" sheetId="37" r:id="rId6"/>
    <sheet name="1-3-1-2" sheetId="58" r:id="rId7"/>
    <sheet name="1-3-1-3" sheetId="59" r:id="rId8"/>
    <sheet name="1-3-2-1" sheetId="48" r:id="rId9"/>
    <sheet name="1-3-2-2" sheetId="47" r:id="rId10"/>
    <sheet name="1-3-2-3" sheetId="46" r:id="rId11"/>
    <sheet name="1-3-2-4" sheetId="61" r:id="rId12"/>
    <sheet name="1-3-2-5" sheetId="62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8" l="1"/>
  <c r="F5" i="61" l="1"/>
  <c r="F6" i="61"/>
  <c r="F7" i="61"/>
  <c r="F8" i="61" s="1"/>
  <c r="F4" i="61"/>
  <c r="F5" i="62"/>
  <c r="F8" i="62" s="1"/>
  <c r="F6" i="62"/>
  <c r="F7" i="62"/>
  <c r="B8" i="61"/>
  <c r="C8" i="61"/>
  <c r="D8" i="61"/>
  <c r="E8" i="61"/>
  <c r="F4" i="62"/>
  <c r="B7" i="47" l="1"/>
  <c r="B2" i="59"/>
  <c r="B1" i="59"/>
  <c r="C11" i="58"/>
  <c r="B7" i="37"/>
  <c r="C7" i="37"/>
  <c r="D7" i="37"/>
  <c r="E2" i="37"/>
  <c r="E3" i="37"/>
  <c r="E4" i="37"/>
  <c r="E5" i="37"/>
  <c r="E6" i="37"/>
  <c r="E7" i="37"/>
  <c r="C5" i="54"/>
  <c r="C6" i="54"/>
  <c r="C7" i="54"/>
  <c r="C8" i="54"/>
  <c r="C9" i="54"/>
  <c r="C10" i="54"/>
  <c r="C11" i="54"/>
  <c r="C12" i="54"/>
  <c r="C10" i="58" l="1"/>
  <c r="C7" i="58"/>
  <c r="C4" i="58"/>
  <c r="E6" i="56"/>
  <c r="E5" i="56"/>
  <c r="E4" i="56"/>
  <c r="E3" i="56"/>
  <c r="E2" i="56"/>
  <c r="B7" i="46" l="1"/>
  <c r="D4" i="47"/>
  <c r="D5" i="47"/>
  <c r="D6" i="47"/>
  <c r="D3" i="47"/>
  <c r="B9" i="33" l="1"/>
  <c r="C9" i="33"/>
  <c r="D9" i="33"/>
  <c r="B10" i="33"/>
  <c r="C10" i="33"/>
  <c r="D10" i="33"/>
  <c r="B11" i="33"/>
  <c r="C11" i="33"/>
  <c r="D11" i="33"/>
  <c r="B12" i="33"/>
  <c r="C12" i="33"/>
  <c r="D12" i="33"/>
  <c r="C8" i="33"/>
  <c r="D8" i="33"/>
  <c r="B8" i="33"/>
  <c r="E6" i="33"/>
  <c r="E5" i="33"/>
  <c r="E4" i="33"/>
  <c r="E3" i="33"/>
  <c r="E2" i="33"/>
</calcChain>
</file>

<file path=xl/sharedStrings.xml><?xml version="1.0" encoding="utf-8"?>
<sst xmlns="http://schemas.openxmlformats.org/spreadsheetml/2006/main" count="163" uniqueCount="102">
  <si>
    <t>店舗名</t>
    <rPh sb="0" eb="2">
      <t>テンポ</t>
    </rPh>
    <rPh sb="2" eb="3">
      <t>メイ</t>
    </rPh>
    <phoneticPr fontId="2"/>
  </si>
  <si>
    <t>年度</t>
  </si>
  <si>
    <t>4月</t>
  </si>
  <si>
    <t>1月</t>
    <rPh sb="1" eb="2">
      <t>ガツ</t>
    </rPh>
    <phoneticPr fontId="2"/>
  </si>
  <si>
    <t>2月</t>
  </si>
  <si>
    <t>3月</t>
  </si>
  <si>
    <t>店舗別計</t>
    <rPh sb="0" eb="2">
      <t>テンポ</t>
    </rPh>
    <rPh sb="2" eb="3">
      <t>ベツ</t>
    </rPh>
    <rPh sb="3" eb="4">
      <t>ケイ</t>
    </rPh>
    <phoneticPr fontId="2"/>
  </si>
  <si>
    <t>会員名</t>
    <rPh sb="0" eb="2">
      <t>カイイン</t>
    </rPh>
    <rPh sb="2" eb="3">
      <t>メイ</t>
    </rPh>
    <phoneticPr fontId="2"/>
  </si>
  <si>
    <t>会員番号</t>
    <rPh sb="0" eb="2">
      <t>カイイン</t>
    </rPh>
    <rPh sb="2" eb="4">
      <t>バンゴウ</t>
    </rPh>
    <phoneticPr fontId="2"/>
  </si>
  <si>
    <t>道川恭子</t>
    <rPh sb="0" eb="2">
      <t>ミチカワ</t>
    </rPh>
    <rPh sb="2" eb="4">
      <t>キョウコ</t>
    </rPh>
    <phoneticPr fontId="2"/>
  </si>
  <si>
    <t>名</t>
    <rPh sb="0" eb="1">
      <t>メイ</t>
    </rPh>
    <phoneticPr fontId="2"/>
  </si>
  <si>
    <t>メールアドレス</t>
    <phoneticPr fontId="2"/>
  </si>
  <si>
    <t>早瀬菜々美</t>
    <rPh sb="0" eb="2">
      <t>ハヤセ</t>
    </rPh>
    <rPh sb="2" eb="5">
      <t>ナナミ</t>
    </rPh>
    <phoneticPr fontId="2"/>
  </si>
  <si>
    <t>内藤聡子</t>
    <rPh sb="0" eb="2">
      <t>ナイトウ</t>
    </rPh>
    <rPh sb="2" eb="4">
      <t>サトコ</t>
    </rPh>
    <phoneticPr fontId="2"/>
  </si>
  <si>
    <t>林未知</t>
    <rPh sb="0" eb="1">
      <t>ハヤシ</t>
    </rPh>
    <rPh sb="1" eb="3">
      <t>ミチ</t>
    </rPh>
    <phoneticPr fontId="2"/>
  </si>
  <si>
    <t>垣内順子</t>
    <rPh sb="0" eb="2">
      <t>カキウチ</t>
    </rPh>
    <rPh sb="2" eb="4">
      <t>ジュンコ</t>
    </rPh>
    <phoneticPr fontId="2"/>
  </si>
  <si>
    <t>中林友恵</t>
    <rPh sb="0" eb="2">
      <t>ナカバヤシ</t>
    </rPh>
    <rPh sb="2" eb="4">
      <t>トモエ</t>
    </rPh>
    <phoneticPr fontId="2"/>
  </si>
  <si>
    <t>kyoko@****.ne.jp</t>
    <phoneticPr fontId="2"/>
  </si>
  <si>
    <t>nana@******.ne.jp</t>
    <phoneticPr fontId="2"/>
  </si>
  <si>
    <t>saton@****.ne.jp</t>
    <phoneticPr fontId="2"/>
  </si>
  <si>
    <t>junko@******.ne.jp</t>
    <phoneticPr fontId="2"/>
  </si>
  <si>
    <t>登録者</t>
  </si>
  <si>
    <t>◆メールマガジン</t>
    <phoneticPr fontId="2"/>
  </si>
  <si>
    <t>JRY0001</t>
    <phoneticPr fontId="2"/>
  </si>
  <si>
    <t>JRY0002</t>
  </si>
  <si>
    <t>JRY0003</t>
  </si>
  <si>
    <t>JRY0004</t>
  </si>
  <si>
    <t>JRY0005</t>
  </si>
  <si>
    <t>JRY0006</t>
  </si>
  <si>
    <t>計</t>
    <rPh sb="0" eb="1">
      <t>ケイ</t>
    </rPh>
    <phoneticPr fontId="2"/>
  </si>
  <si>
    <t>合計</t>
    <rPh sb="0" eb="2">
      <t>ゴウケイ</t>
    </rPh>
    <phoneticPr fontId="2"/>
  </si>
  <si>
    <t>入場者数</t>
    <rPh sb="0" eb="2">
      <t>ニュウジョウ</t>
    </rPh>
    <rPh sb="2" eb="3">
      <t>シャ</t>
    </rPh>
    <rPh sb="3" eb="4">
      <t>カズ</t>
    </rPh>
    <phoneticPr fontId="2"/>
  </si>
  <si>
    <t>イベントグッズ</t>
    <phoneticPr fontId="2"/>
  </si>
  <si>
    <t>販売価格</t>
    <rPh sb="0" eb="2">
      <t>ハンバイ</t>
    </rPh>
    <rPh sb="2" eb="4">
      <t>カカク</t>
    </rPh>
    <phoneticPr fontId="2"/>
  </si>
  <si>
    <t>数量</t>
    <rPh sb="0" eb="2">
      <t>スウリョウ</t>
    </rPh>
    <phoneticPr fontId="2"/>
  </si>
  <si>
    <t>ペンライト</t>
    <phoneticPr fontId="2"/>
  </si>
  <si>
    <t>うちわ</t>
    <phoneticPr fontId="2"/>
  </si>
  <si>
    <t>クリアファイル</t>
    <phoneticPr fontId="2"/>
  </si>
  <si>
    <t>プロマイドセット</t>
    <phoneticPr fontId="2"/>
  </si>
  <si>
    <t>グッズ会場販売</t>
    <rPh sb="3" eb="5">
      <t>カイジョウ</t>
    </rPh>
    <rPh sb="5" eb="7">
      <t>ハンバイ</t>
    </rPh>
    <phoneticPr fontId="2"/>
  </si>
  <si>
    <t>JRY0007</t>
  </si>
  <si>
    <t>JRY0008</t>
  </si>
  <si>
    <t>JRY0009</t>
  </si>
  <si>
    <t>JRY0010</t>
  </si>
  <si>
    <t>JRY0011</t>
  </si>
  <si>
    <t>JRY0012</t>
  </si>
  <si>
    <t>JRY0013</t>
  </si>
  <si>
    <t>JRY0014</t>
  </si>
  <si>
    <t>JRY0015</t>
  </si>
  <si>
    <t>JRY0016</t>
  </si>
  <si>
    <t>JRY0017</t>
  </si>
  <si>
    <t>JRY0018</t>
  </si>
  <si>
    <t>JRY0019</t>
  </si>
  <si>
    <t>JRY0020</t>
  </si>
  <si>
    <t>大内早苗</t>
    <rPh sb="0" eb="2">
      <t>オオウチ</t>
    </rPh>
    <rPh sb="2" eb="4">
      <t>サナエ</t>
    </rPh>
    <phoneticPr fontId="2"/>
  </si>
  <si>
    <t>秋本有子</t>
    <rPh sb="0" eb="4">
      <t>アキモトユウコ</t>
    </rPh>
    <phoneticPr fontId="2"/>
  </si>
  <si>
    <t>井村早智子</t>
    <rPh sb="0" eb="2">
      <t>イムラ</t>
    </rPh>
    <rPh sb="2" eb="5">
      <t>サチコ</t>
    </rPh>
    <phoneticPr fontId="2"/>
  </si>
  <si>
    <t>前田琴江</t>
    <rPh sb="0" eb="2">
      <t>マエダ</t>
    </rPh>
    <rPh sb="2" eb="3">
      <t>コト</t>
    </rPh>
    <rPh sb="3" eb="4">
      <t>エ</t>
    </rPh>
    <phoneticPr fontId="2"/>
  </si>
  <si>
    <t>渡部多美</t>
    <rPh sb="0" eb="2">
      <t>ワタナベ</t>
    </rPh>
    <rPh sb="2" eb="4">
      <t>タミ</t>
    </rPh>
    <phoneticPr fontId="2"/>
  </si>
  <si>
    <t>柿原咲希</t>
    <rPh sb="0" eb="2">
      <t>カキハラ</t>
    </rPh>
    <phoneticPr fontId="2"/>
  </si>
  <si>
    <t>但井凛</t>
    <phoneticPr fontId="2"/>
  </si>
  <si>
    <t>矢井田葵</t>
    <phoneticPr fontId="2"/>
  </si>
  <si>
    <t>清川結菜</t>
    <phoneticPr fontId="2"/>
  </si>
  <si>
    <t>内藤華代</t>
    <rPh sb="0" eb="2">
      <t>ナイトウ</t>
    </rPh>
    <phoneticPr fontId="2"/>
  </si>
  <si>
    <t>生野桜子</t>
    <phoneticPr fontId="2"/>
  </si>
  <si>
    <t>茂上藍子</t>
    <phoneticPr fontId="2"/>
  </si>
  <si>
    <t>花倉詠美</t>
    <phoneticPr fontId="2"/>
  </si>
  <si>
    <t>yuuko@****.ne.jp</t>
    <phoneticPr fontId="2"/>
  </si>
  <si>
    <t>sashi@****.ne.jp</t>
    <phoneticPr fontId="2"/>
  </si>
  <si>
    <t>kotoe@****.ne.jp</t>
    <phoneticPr fontId="2"/>
  </si>
  <si>
    <t>rin@****.ne.jp</t>
    <phoneticPr fontId="2"/>
  </si>
  <si>
    <t>aoi@****.ne.jp</t>
    <phoneticPr fontId="2"/>
  </si>
  <si>
    <t>hanayo@****.ne.jp</t>
    <phoneticPr fontId="2"/>
  </si>
  <si>
    <t>aiko@****.ne.jp</t>
    <phoneticPr fontId="2"/>
  </si>
  <si>
    <t>eimi@****.ne.jp</t>
    <phoneticPr fontId="2"/>
  </si>
  <si>
    <t>三井和枝</t>
    <rPh sb="2" eb="4">
      <t>カズエ</t>
    </rPh>
    <phoneticPr fontId="2"/>
  </si>
  <si>
    <t>kazue@****.ne.jp</t>
    <phoneticPr fontId="2"/>
  </si>
  <si>
    <t>総計</t>
    <rPh sb="0" eb="2">
      <t>ソウケイ</t>
    </rPh>
    <phoneticPr fontId="2"/>
  </si>
  <si>
    <t>開園日</t>
    <rPh sb="0" eb="3">
      <t>カイエンビ</t>
    </rPh>
    <phoneticPr fontId="2"/>
  </si>
  <si>
    <t>ショップ名</t>
    <rPh sb="4" eb="5">
      <t>メイ</t>
    </rPh>
    <phoneticPr fontId="2"/>
  </si>
  <si>
    <t>胡桃本舗</t>
    <rPh sb="0" eb="2">
      <t>クルミ</t>
    </rPh>
    <rPh sb="2" eb="4">
      <t>ホンポ</t>
    </rPh>
    <phoneticPr fontId="2"/>
  </si>
  <si>
    <t>菜ッ津堂</t>
    <rPh sb="0" eb="1">
      <t>ナ</t>
    </rPh>
    <rPh sb="2" eb="4">
      <t>ツドウ</t>
    </rPh>
    <phoneticPr fontId="2"/>
  </si>
  <si>
    <t>桜Beans</t>
    <rPh sb="0" eb="1">
      <t>サクラ</t>
    </rPh>
    <phoneticPr fontId="2"/>
  </si>
  <si>
    <t>玲豆ん堂</t>
    <rPh sb="0" eb="1">
      <t>レイ</t>
    </rPh>
    <rPh sb="1" eb="2">
      <t>マメ</t>
    </rPh>
    <rPh sb="3" eb="4">
      <t>ドウ</t>
    </rPh>
    <phoneticPr fontId="2"/>
  </si>
  <si>
    <t>菜ッ津堂</t>
  </si>
  <si>
    <t>美乾屋</t>
    <rPh sb="0" eb="1">
      <t>ビ</t>
    </rPh>
    <rPh sb="1" eb="2">
      <t>カワ</t>
    </rPh>
    <rPh sb="2" eb="3">
      <t>ヤ</t>
    </rPh>
    <phoneticPr fontId="3"/>
  </si>
  <si>
    <t>累計入場者数</t>
    <rPh sb="0" eb="2">
      <t>ルイケイ</t>
    </rPh>
    <rPh sb="2" eb="4">
      <t>ニュウジョウ</t>
    </rPh>
    <rPh sb="4" eb="5">
      <t>シャ</t>
    </rPh>
    <rPh sb="5" eb="6">
      <t>カズ</t>
    </rPh>
    <phoneticPr fontId="2"/>
  </si>
  <si>
    <t>美乾屋</t>
    <rPh sb="0" eb="1">
      <t>ミ</t>
    </rPh>
    <rPh sb="1" eb="2">
      <t>イヌイ</t>
    </rPh>
    <rPh sb="2" eb="3">
      <t>ヤ</t>
    </rPh>
    <phoneticPr fontId="2"/>
  </si>
  <si>
    <t>月別計</t>
    <rPh sb="0" eb="2">
      <t>ツキベツ</t>
    </rPh>
    <rPh sb="2" eb="3">
      <t>ケイ</t>
    </rPh>
    <phoneticPr fontId="2"/>
  </si>
  <si>
    <t>■開園期間入場者数</t>
    <rPh sb="1" eb="3">
      <t>カイエン</t>
    </rPh>
    <rPh sb="3" eb="5">
      <t>キカン</t>
    </rPh>
    <rPh sb="5" eb="7">
      <t>ニュウジョウ</t>
    </rPh>
    <rPh sb="7" eb="8">
      <t>シャ</t>
    </rPh>
    <rPh sb="8" eb="9">
      <t>スウ</t>
    </rPh>
    <phoneticPr fontId="2"/>
  </si>
  <si>
    <t>連休・土日</t>
    <rPh sb="0" eb="2">
      <t>レンキュウ</t>
    </rPh>
    <rPh sb="3" eb="5">
      <t>ドニチ</t>
    </rPh>
    <phoneticPr fontId="2"/>
  </si>
  <si>
    <t>ファンクラブ会員名簿</t>
    <rPh sb="6" eb="8">
      <t>カイイン</t>
    </rPh>
    <rPh sb="8" eb="10">
      <t>メイボ</t>
    </rPh>
    <phoneticPr fontId="2"/>
  </si>
  <si>
    <t>東京</t>
    <rPh sb="0" eb="2">
      <t>トウキョウ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</si>
  <si>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</si>
  <si>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</si>
  <si>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広島</t>
    <rPh sb="0" eb="2">
      <t>ヒロシマ</t>
    </rPh>
    <phoneticPr fontId="3"/>
  </si>
  <si>
    <t>JY001</t>
    <phoneticPr fontId="2"/>
  </si>
  <si>
    <t>JY002</t>
  </si>
  <si>
    <t>JY003</t>
  </si>
  <si>
    <t>JY004</t>
  </si>
  <si>
    <t>　　価格
会場名</t>
    <rPh sb="2" eb="4">
      <t>カカク</t>
    </rPh>
    <rPh sb="5" eb="7">
      <t>カイジョウ</t>
    </rPh>
    <rPh sb="7" eb="8">
      <t>メイ</t>
    </rPh>
    <phoneticPr fontId="2"/>
  </si>
  <si>
    <t>関東地区</t>
    <rPh sb="0" eb="2">
      <t>カントウ</t>
    </rPh>
    <rPh sb="2" eb="4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</si>
</sst>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,##0\);[Red]\-#,##0"/>
    <numFmt numFmtId="177" formatCode="yyyy/m/d\(aaa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3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3" fillId="0" borderId="0" xfId="0" applyNumberFormat="1" applyFont="1">
      <alignment vertical="center"/>
    </xf>
    <xf numFmtId="38" fontId="4" fillId="0" borderId="0" xfId="0" applyNumberFormat="1" applyFont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 applyAlignment="1">
      <alignment horizontal="left" vertical="center"/>
    </xf>
    <xf numFmtId="10" fontId="3" fillId="0" borderId="0" xfId="2" applyNumberFormat="1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0" applyNumberFormat="1" applyFont="1" applyFill="1" applyBorder="1">
      <alignment vertical="center"/>
    </xf>
    <xf numFmtId="38" fontId="3" fillId="2" borderId="2" xfId="0" applyNumberFormat="1" applyFont="1" applyFill="1" applyBorder="1">
      <alignment vertical="center"/>
    </xf>
    <xf numFmtId="38" fontId="3" fillId="2" borderId="3" xfId="0" applyNumberFormat="1" applyFont="1" applyFill="1" applyBorder="1">
      <alignment vertical="center"/>
    </xf>
    <xf numFmtId="38" fontId="3" fillId="2" borderId="4" xfId="0" applyNumberFormat="1" applyFont="1" applyFill="1" applyBorder="1">
      <alignment vertical="center"/>
    </xf>
    <xf numFmtId="38" fontId="3" fillId="2" borderId="5" xfId="0" applyNumberFormat="1" applyFont="1" applyFill="1" applyBorder="1">
      <alignment vertical="center"/>
    </xf>
    <xf numFmtId="38" fontId="3" fillId="2" borderId="6" xfId="0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76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3" fillId="4" borderId="1" xfId="0" applyFont="1" applyFill="1" applyBorder="1">
      <alignment vertical="center"/>
    </xf>
    <xf numFmtId="0" fontId="3" fillId="4" borderId="1" xfId="0" applyFont="1" applyFill="1" applyBorder="1" applyAlignment="1">
      <alignment vertical="center"/>
    </xf>
    <xf numFmtId="38" fontId="8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0" fontId="9" fillId="0" borderId="1" xfId="3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3" fontId="0" fillId="2" borderId="1" xfId="2" applyNumberFormat="1" applyFont="1" applyFill="1" applyBorder="1">
      <alignment vertical="center"/>
    </xf>
    <xf numFmtId="3" fontId="0" fillId="0" borderId="1" xfId="1" applyNumberFormat="1" applyFont="1" applyBorder="1">
      <alignment vertical="center"/>
    </xf>
    <xf numFmtId="38" fontId="0" fillId="2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3" fillId="3" borderId="1" xfId="0" applyNumberFormat="1" applyFont="1" applyFill="1" applyBorder="1">
      <alignment vertical="center"/>
    </xf>
    <xf numFmtId="38" fontId="4" fillId="0" borderId="1" xfId="0" applyNumberFormat="1" applyFont="1" applyBorder="1">
      <alignment vertical="center"/>
    </xf>
    <xf numFmtId="38" fontId="3" fillId="0" borderId="4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38" fontId="3" fillId="0" borderId="8" xfId="0" applyNumberFormat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9" xfId="1" applyFont="1" applyBorder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38" fontId="3" fillId="0" borderId="7" xfId="1" applyFon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38" fontId="3" fillId="0" borderId="10" xfId="1" applyFont="1" applyBorder="1">
      <alignment vertical="center"/>
    </xf>
    <xf numFmtId="0" fontId="3" fillId="3" borderId="6" xfId="0" applyFont="1" applyFill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2" xfId="1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38" fontId="3" fillId="0" borderId="21" xfId="1" applyFont="1" applyBorder="1">
      <alignment vertical="center"/>
    </xf>
    <xf numFmtId="38" fontId="3" fillId="0" borderId="17" xfId="1" applyFont="1" applyBorder="1">
      <alignment vertical="center"/>
    </xf>
    <xf numFmtId="38" fontId="3" fillId="2" borderId="21" xfId="1" applyFont="1" applyFill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38" fontId="3" fillId="2" borderId="17" xfId="1" applyFont="1" applyFill="1" applyBorder="1" applyAlignment="1">
      <alignment horizontal="center" vertical="center"/>
    </xf>
    <xf numFmtId="38" fontId="3" fillId="0" borderId="19" xfId="1" applyFont="1" applyBorder="1">
      <alignment vertical="center"/>
    </xf>
    <xf numFmtId="38" fontId="3" fillId="0" borderId="19" xfId="0" applyNumberFormat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28" xfId="1" applyFont="1" applyBorder="1">
      <alignment vertical="center"/>
    </xf>
    <xf numFmtId="38" fontId="3" fillId="0" borderId="14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mailto:rin@****.ne.jp" TargetMode="External"/><Relationship Id="rId13" Type="http://schemas.openxmlformats.org/officeDocument/2006/relationships/hyperlink" Target="mailto:kazue@****.ne.jp" TargetMode="External"/><Relationship Id="rId3" Type="http://schemas.openxmlformats.org/officeDocument/2006/relationships/hyperlink" Target="mailto:saton@****.ne.jp" TargetMode="External"/><Relationship Id="rId7" Type="http://schemas.openxmlformats.org/officeDocument/2006/relationships/hyperlink" Target="mailto:kotoe@****.ne.jp" TargetMode="External"/><Relationship Id="rId12" Type="http://schemas.openxmlformats.org/officeDocument/2006/relationships/hyperlink" Target="mailto:eimi@****.ne.jp" TargetMode="External"/><Relationship Id="rId2" Type="http://schemas.openxmlformats.org/officeDocument/2006/relationships/hyperlink" Target="mailto:nana@******.ne.jp" TargetMode="External"/><Relationship Id="rId1" Type="http://schemas.openxmlformats.org/officeDocument/2006/relationships/hyperlink" Target="mailto:kyoko@****.ne.jp" TargetMode="External"/><Relationship Id="rId6" Type="http://schemas.openxmlformats.org/officeDocument/2006/relationships/hyperlink" Target="mailto:sashi@****.ne.jp" TargetMode="External"/><Relationship Id="rId11" Type="http://schemas.openxmlformats.org/officeDocument/2006/relationships/hyperlink" Target="mailto:aiko@****.ne.jp" TargetMode="External"/><Relationship Id="rId5" Type="http://schemas.openxmlformats.org/officeDocument/2006/relationships/hyperlink" Target="mailto:yuuko@****.ne.jp" TargetMode="External"/><Relationship Id="rId10" Type="http://schemas.openxmlformats.org/officeDocument/2006/relationships/hyperlink" Target="mailto:hanayo@****.ne.jp" TargetMode="External"/><Relationship Id="rId4" Type="http://schemas.openxmlformats.org/officeDocument/2006/relationships/hyperlink" Target="mailto:junko@******.ne.jp" TargetMode="External"/><Relationship Id="rId9" Type="http://schemas.openxmlformats.org/officeDocument/2006/relationships/hyperlink" Target="mailto:aoi@****.ne.jp" TargetMode="External"/><Relationship Id="rId1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8" sqref="B18"/>
    </sheetView>
  </sheetViews>
  <sheetFormatPr defaultColWidth="9" defaultRowHeight="18.75" x14ac:dyDescent="0.15"/>
  <cols>
    <col min="1" max="1" width="16.25" style="1" bestFit="1" customWidth="1"/>
    <col min="2" max="2" width="10" style="1" customWidth="1"/>
    <col min="3" max="16384" width="9" style="1"/>
  </cols>
  <sheetData>
    <row r="1" spans="1:2" x14ac:dyDescent="0.15">
      <c r="A1" s="14" t="s">
        <v>78</v>
      </c>
      <c r="B1" s="14" t="s">
        <v>31</v>
      </c>
    </row>
    <row r="2" spans="1:2" x14ac:dyDescent="0.15">
      <c r="A2" s="48">
        <v>43581</v>
      </c>
      <c r="B2" s="3">
        <v>4158</v>
      </c>
    </row>
    <row r="3" spans="1:2" x14ac:dyDescent="0.15">
      <c r="A3" s="48">
        <v>43582</v>
      </c>
      <c r="B3" s="3">
        <v>6222</v>
      </c>
    </row>
    <row r="4" spans="1:2" x14ac:dyDescent="0.15">
      <c r="A4" s="48">
        <v>43583</v>
      </c>
      <c r="B4" s="3">
        <v>7610</v>
      </c>
    </row>
    <row r="5" spans="1:2" x14ac:dyDescent="0.15">
      <c r="A5" s="49">
        <v>43584</v>
      </c>
      <c r="B5" s="3">
        <v>10678</v>
      </c>
    </row>
    <row r="6" spans="1:2" x14ac:dyDescent="0.15">
      <c r="A6" s="49">
        <v>43585</v>
      </c>
      <c r="B6" s="3">
        <v>9429</v>
      </c>
    </row>
    <row r="7" spans="1:2" x14ac:dyDescent="0.15">
      <c r="A7" s="49">
        <v>43586</v>
      </c>
      <c r="B7" s="3">
        <v>12730</v>
      </c>
    </row>
    <row r="8" spans="1:2" x14ac:dyDescent="0.15">
      <c r="A8" s="49">
        <v>43587</v>
      </c>
      <c r="B8" s="3">
        <v>15924</v>
      </c>
    </row>
    <row r="9" spans="1:2" x14ac:dyDescent="0.15">
      <c r="A9" s="49">
        <v>43588</v>
      </c>
      <c r="B9" s="3">
        <v>19338</v>
      </c>
    </row>
    <row r="10" spans="1:2" x14ac:dyDescent="0.15">
      <c r="A10" s="49">
        <v>43589</v>
      </c>
      <c r="B10" s="3">
        <v>10180</v>
      </c>
    </row>
    <row r="11" spans="1:2" x14ac:dyDescent="0.15">
      <c r="A11" s="49">
        <v>43590</v>
      </c>
      <c r="B11" s="3">
        <v>9791</v>
      </c>
    </row>
    <row r="12" spans="1:2" x14ac:dyDescent="0.15">
      <c r="A12" s="49">
        <v>43591</v>
      </c>
      <c r="B12" s="3">
        <v>9865</v>
      </c>
    </row>
    <row r="13" spans="1:2" x14ac:dyDescent="0.15">
      <c r="A13" s="50">
        <v>43592</v>
      </c>
      <c r="B13" s="3">
        <v>3770</v>
      </c>
    </row>
    <row r="14" spans="1:2" x14ac:dyDescent="0.15">
      <c r="A14" s="50">
        <v>43593</v>
      </c>
      <c r="B14" s="3">
        <v>3539</v>
      </c>
    </row>
    <row r="15" spans="1:2" x14ac:dyDescent="0.15">
      <c r="A15" s="50">
        <v>43594</v>
      </c>
      <c r="B15" s="3">
        <v>2174</v>
      </c>
    </row>
    <row r="16" spans="1:2" x14ac:dyDescent="0.15">
      <c r="A16" s="50">
        <v>43595</v>
      </c>
      <c r="B16" s="3">
        <v>3535</v>
      </c>
    </row>
    <row r="17" spans="1:2" x14ac:dyDescent="0.15">
      <c r="A17" s="50">
        <v>43596</v>
      </c>
      <c r="B17" s="3">
        <v>3125</v>
      </c>
    </row>
    <row r="18" spans="1:2" x14ac:dyDescent="0.15">
      <c r="A18" s="50">
        <v>43597</v>
      </c>
      <c r="B18" s="3">
        <v>4667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ColWidth="9" defaultRowHeight="18.75" x14ac:dyDescent="0.15"/>
  <cols>
    <col min="1" max="1" width="18.75" style="1" customWidth="1"/>
    <col min="2" max="2" width="9.125" style="1" customWidth="1"/>
    <col min="3" max="3" width="7" style="1" customWidth="1"/>
    <col min="4" max="16384" width="9" style="1"/>
  </cols>
  <sheetData>
    <row r="1" spans="1:4" x14ac:dyDescent="0.15">
      <c r="A1" s="23" t="s">
        <v>39</v>
      </c>
    </row>
    <row r="2" spans="1:4" x14ac:dyDescent="0.15">
      <c r="A2" s="14" t="s">
        <v>32</v>
      </c>
      <c r="B2" s="14" t="s">
        <v>33</v>
      </c>
      <c r="C2" s="14" t="s">
        <v>34</v>
      </c>
    </row>
    <row r="3" spans="1:4" x14ac:dyDescent="0.15">
      <c r="A3" s="2" t="s">
        <v>35</v>
      </c>
      <c r="B3" s="3">
        <v>1500</v>
      </c>
      <c r="C3" s="3">
        <v>3718</v>
      </c>
      <c r="D3" s="1">
        <f>B3*C3</f>
        <v>5577000</v>
      </c>
    </row>
    <row r="4" spans="1:4" x14ac:dyDescent="0.15">
      <c r="A4" s="2" t="s">
        <v>36</v>
      </c>
      <c r="B4" s="3">
        <v>1000</v>
      </c>
      <c r="C4" s="3">
        <v>8643</v>
      </c>
      <c r="D4" s="1">
        <f>B4*C4</f>
        <v>8643000</v>
      </c>
    </row>
    <row r="5" spans="1:4" x14ac:dyDescent="0.15">
      <c r="A5" s="2" t="s">
        <v>37</v>
      </c>
      <c r="B5" s="3">
        <v>1200</v>
      </c>
      <c r="C5" s="3">
        <v>4814</v>
      </c>
      <c r="D5" s="1">
        <f>B5*C5</f>
        <v>5776800</v>
      </c>
    </row>
    <row r="6" spans="1:4" ht="19.5" thickBot="1" x14ac:dyDescent="0.2">
      <c r="A6" s="42" t="s">
        <v>38</v>
      </c>
      <c r="B6" s="43">
        <v>1200</v>
      </c>
      <c r="C6" s="43">
        <v>11575</v>
      </c>
      <c r="D6" s="1">
        <f>B6*C6</f>
        <v>13890000</v>
      </c>
    </row>
    <row r="7" spans="1:4" ht="18.75" customHeight="1" thickTop="1" x14ac:dyDescent="0.15">
      <c r="A7" s="44" t="s">
        <v>30</v>
      </c>
      <c r="B7" s="70">
        <f>SUM(D3:D6)</f>
        <v>33886800</v>
      </c>
      <c r="C7" s="71"/>
    </row>
  </sheetData>
  <mergeCells count="1">
    <mergeCell ref="B7:C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I19" sqref="I19"/>
    </sheetView>
  </sheetViews>
  <sheetFormatPr defaultColWidth="9" defaultRowHeight="18.75" x14ac:dyDescent="0.15"/>
  <cols>
    <col min="1" max="1" width="20" style="1" bestFit="1" customWidth="1"/>
    <col min="2" max="2" width="9.125" style="1" customWidth="1"/>
    <col min="3" max="3" width="7.5" style="1" customWidth="1"/>
    <col min="4" max="16384" width="9" style="1"/>
  </cols>
  <sheetData>
    <row r="1" spans="1:3" x14ac:dyDescent="0.15">
      <c r="A1" s="23" t="s">
        <v>39</v>
      </c>
    </row>
    <row r="2" spans="1:3" x14ac:dyDescent="0.15">
      <c r="A2" s="14" t="s">
        <v>32</v>
      </c>
      <c r="B2" s="14" t="s">
        <v>33</v>
      </c>
      <c r="C2" s="14" t="s">
        <v>34</v>
      </c>
    </row>
    <row r="3" spans="1:3" x14ac:dyDescent="0.15">
      <c r="A3" s="2" t="s">
        <v>35</v>
      </c>
      <c r="B3" s="3">
        <v>1500</v>
      </c>
      <c r="C3" s="3">
        <v>3718</v>
      </c>
    </row>
    <row r="4" spans="1:3" x14ac:dyDescent="0.15">
      <c r="A4" s="2" t="s">
        <v>36</v>
      </c>
      <c r="B4" s="3">
        <v>1000</v>
      </c>
      <c r="C4" s="3">
        <v>8643</v>
      </c>
    </row>
    <row r="5" spans="1:3" x14ac:dyDescent="0.15">
      <c r="A5" s="2" t="s">
        <v>37</v>
      </c>
      <c r="B5" s="3">
        <v>1200</v>
      </c>
      <c r="C5" s="3">
        <v>4814</v>
      </c>
    </row>
    <row r="6" spans="1:3" ht="19.5" thickBot="1" x14ac:dyDescent="0.2">
      <c r="A6" s="42" t="s">
        <v>38</v>
      </c>
      <c r="B6" s="43">
        <v>1200</v>
      </c>
      <c r="C6" s="43">
        <v>11575</v>
      </c>
    </row>
    <row r="7" spans="1:3" ht="18.75" customHeight="1" thickTop="1" x14ac:dyDescent="0.15">
      <c r="A7" s="44" t="s">
        <v>30</v>
      </c>
      <c r="B7" s="70">
        <f>SUMPRODUCT(B3:B6,C3:C6)</f>
        <v>33886800</v>
      </c>
      <c r="C7" s="71"/>
    </row>
  </sheetData>
  <mergeCells count="1">
    <mergeCell ref="B7:C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4" sqref="F4"/>
    </sheetView>
  </sheetViews>
  <sheetFormatPr defaultColWidth="9" defaultRowHeight="18.75" x14ac:dyDescent="0.15"/>
  <cols>
    <col min="1" max="1" width="9.25" style="1" customWidth="1"/>
    <col min="2" max="2" width="7.875" style="1" customWidth="1"/>
    <col min="3" max="3" width="7.5" style="1" customWidth="1"/>
    <col min="4" max="4" width="8.625" style="1" customWidth="1"/>
    <col min="5" max="5" width="8.5" style="1" customWidth="1"/>
    <col min="6" max="6" width="11.875" style="1" customWidth="1"/>
    <col min="7" max="16384" width="9" style="1"/>
  </cols>
  <sheetData>
    <row r="1" spans="1:6" x14ac:dyDescent="0.15">
      <c r="A1" s="23" t="s">
        <v>39</v>
      </c>
    </row>
    <row r="2" spans="1:6" x14ac:dyDescent="0.15">
      <c r="A2" s="72" t="s">
        <v>100</v>
      </c>
      <c r="B2" s="54" t="s">
        <v>96</v>
      </c>
      <c r="C2" s="14" t="s">
        <v>97</v>
      </c>
      <c r="D2" s="14" t="s">
        <v>98</v>
      </c>
      <c r="E2" s="52" t="s">
        <v>99</v>
      </c>
      <c r="F2" s="74" t="s">
        <v>30</v>
      </c>
    </row>
    <row r="3" spans="1:6" ht="19.5" thickBot="1" x14ac:dyDescent="0.2">
      <c r="A3" s="73"/>
      <c r="B3" s="62">
        <v>1500</v>
      </c>
      <c r="C3" s="63">
        <v>1000</v>
      </c>
      <c r="D3" s="63">
        <v>1200</v>
      </c>
      <c r="E3" s="64">
        <v>1200</v>
      </c>
      <c r="F3" s="75"/>
    </row>
    <row r="4" spans="1:6" ht="19.5" thickTop="1" x14ac:dyDescent="0.15">
      <c r="A4" s="59" t="s">
        <v>92</v>
      </c>
      <c r="B4" s="56">
        <v>784</v>
      </c>
      <c r="C4" s="51">
        <v>3260</v>
      </c>
      <c r="D4" s="51">
        <v>1066</v>
      </c>
      <c r="E4" s="53">
        <v>3654</v>
      </c>
      <c r="F4" s="65">
        <f>$B$3*B4+$C$3*C4+$D$3*D4+$E$3*E4</f>
        <v>10100000</v>
      </c>
    </row>
    <row r="5" spans="1:6" x14ac:dyDescent="0.15">
      <c r="A5" s="57" t="s">
        <v>93</v>
      </c>
      <c r="B5" s="55">
        <v>662</v>
      </c>
      <c r="C5" s="3">
        <v>2016</v>
      </c>
      <c r="D5" s="3">
        <v>993</v>
      </c>
      <c r="E5" s="38">
        <v>2951</v>
      </c>
      <c r="F5" s="65">
        <f t="shared" ref="F5:F7" si="0">$B$3*B5+$C$3*C5+$D$3*D5+$E$3*E5</f>
        <v>7741800</v>
      </c>
    </row>
    <row r="6" spans="1:6" x14ac:dyDescent="0.15">
      <c r="A6" s="57" t="s">
        <v>94</v>
      </c>
      <c r="B6" s="55">
        <v>427</v>
      </c>
      <c r="C6" s="3">
        <v>1007</v>
      </c>
      <c r="D6" s="3">
        <v>882</v>
      </c>
      <c r="E6" s="38">
        <v>2210</v>
      </c>
      <c r="F6" s="65">
        <f t="shared" si="0"/>
        <v>5357900</v>
      </c>
    </row>
    <row r="7" spans="1:6" ht="19.5" thickBot="1" x14ac:dyDescent="0.2">
      <c r="A7" s="58" t="s">
        <v>95</v>
      </c>
      <c r="B7" s="60">
        <v>345</v>
      </c>
      <c r="C7" s="43">
        <v>1360</v>
      </c>
      <c r="D7" s="43">
        <v>673</v>
      </c>
      <c r="E7" s="61">
        <v>1560</v>
      </c>
      <c r="F7" s="67">
        <f t="shared" si="0"/>
        <v>4557100</v>
      </c>
    </row>
    <row r="8" spans="1:6" ht="19.5" thickTop="1" x14ac:dyDescent="0.15">
      <c r="A8" s="59" t="s">
        <v>30</v>
      </c>
      <c r="B8" s="56">
        <f t="shared" ref="B8:F8" si="1">SUM(B3:B7)</f>
        <v>3718</v>
      </c>
      <c r="C8" s="51">
        <f t="shared" si="1"/>
        <v>8643</v>
      </c>
      <c r="D8" s="51">
        <f t="shared" si="1"/>
        <v>4814</v>
      </c>
      <c r="E8" s="53">
        <f t="shared" si="1"/>
        <v>11575</v>
      </c>
      <c r="F8" s="69">
        <f t="shared" si="1"/>
        <v>27756800</v>
      </c>
    </row>
    <row r="10" spans="1:6" x14ac:dyDescent="0.15">
      <c r="B10" s="8"/>
    </row>
  </sheetData>
  <mergeCells count="2">
    <mergeCell ref="A2:A3"/>
    <mergeCell ref="F2:F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4" sqref="F4"/>
    </sheetView>
  </sheetViews>
  <sheetFormatPr defaultColWidth="9" defaultRowHeight="18.75" x14ac:dyDescent="0.15"/>
  <cols>
    <col min="1" max="1" width="9.25" style="1" customWidth="1"/>
    <col min="2" max="2" width="7.875" style="1" customWidth="1"/>
    <col min="3" max="3" width="7.5" style="1" customWidth="1"/>
    <col min="4" max="4" width="8.625" style="1" customWidth="1"/>
    <col min="5" max="5" width="8.5" style="1" customWidth="1"/>
    <col min="6" max="6" width="11.875" style="1" customWidth="1"/>
    <col min="7" max="16384" width="9" style="1"/>
  </cols>
  <sheetData>
    <row r="1" spans="1:6" x14ac:dyDescent="0.15">
      <c r="A1" s="23" t="s">
        <v>39</v>
      </c>
    </row>
    <row r="2" spans="1:6" x14ac:dyDescent="0.15">
      <c r="A2" s="72" t="s">
        <v>100</v>
      </c>
      <c r="B2" s="54" t="s">
        <v>96</v>
      </c>
      <c r="C2" s="14" t="s">
        <v>97</v>
      </c>
      <c r="D2" s="14" t="s">
        <v>98</v>
      </c>
      <c r="E2" s="52" t="s">
        <v>99</v>
      </c>
      <c r="F2" s="74" t="s">
        <v>30</v>
      </c>
    </row>
    <row r="3" spans="1:6" ht="19.5" thickBot="1" x14ac:dyDescent="0.2">
      <c r="A3" s="73"/>
      <c r="B3" s="62">
        <v>1500</v>
      </c>
      <c r="C3" s="63">
        <v>1000</v>
      </c>
      <c r="D3" s="63">
        <v>1200</v>
      </c>
      <c r="E3" s="64">
        <v>1200</v>
      </c>
      <c r="F3" s="75"/>
    </row>
    <row r="4" spans="1:6" ht="19.5" thickTop="1" x14ac:dyDescent="0.15">
      <c r="A4" s="59" t="s">
        <v>92</v>
      </c>
      <c r="B4" s="56">
        <v>784</v>
      </c>
      <c r="C4" s="51">
        <v>3260</v>
      </c>
      <c r="D4" s="51">
        <v>1066</v>
      </c>
      <c r="E4" s="53">
        <v>3654</v>
      </c>
      <c r="F4" s="65">
        <f>SUMPRODUCT($B$3:$E$3,B4:E4)</f>
        <v>10100000</v>
      </c>
    </row>
    <row r="5" spans="1:6" x14ac:dyDescent="0.15">
      <c r="A5" s="57" t="s">
        <v>93</v>
      </c>
      <c r="B5" s="55">
        <v>662</v>
      </c>
      <c r="C5" s="3">
        <v>2016</v>
      </c>
      <c r="D5" s="3">
        <v>993</v>
      </c>
      <c r="E5" s="38">
        <v>2951</v>
      </c>
      <c r="F5" s="68">
        <f t="shared" ref="F5:F7" si="0">SUMPRODUCT($B$3:$E$3,B5:E5)</f>
        <v>7741800</v>
      </c>
    </row>
    <row r="6" spans="1:6" x14ac:dyDescent="0.15">
      <c r="A6" s="57" t="s">
        <v>94</v>
      </c>
      <c r="B6" s="55">
        <v>427</v>
      </c>
      <c r="C6" s="3">
        <v>1007</v>
      </c>
      <c r="D6" s="3">
        <v>882</v>
      </c>
      <c r="E6" s="38">
        <v>2210</v>
      </c>
      <c r="F6" s="68">
        <f t="shared" si="0"/>
        <v>5357900</v>
      </c>
    </row>
    <row r="7" spans="1:6" ht="19.5" thickBot="1" x14ac:dyDescent="0.2">
      <c r="A7" s="58" t="s">
        <v>95</v>
      </c>
      <c r="B7" s="60">
        <v>345</v>
      </c>
      <c r="C7" s="43">
        <v>1360</v>
      </c>
      <c r="D7" s="43">
        <v>673</v>
      </c>
      <c r="E7" s="61">
        <v>1560</v>
      </c>
      <c r="F7" s="67">
        <f t="shared" si="0"/>
        <v>4557100</v>
      </c>
    </row>
    <row r="8" spans="1:6" ht="19.5" thickTop="1" x14ac:dyDescent="0.15">
      <c r="A8" s="59" t="s">
        <v>30</v>
      </c>
      <c r="B8" s="56">
        <v>3718</v>
      </c>
      <c r="C8" s="51">
        <v>8643</v>
      </c>
      <c r="D8" s="51">
        <v>4814</v>
      </c>
      <c r="E8" s="53">
        <v>11575</v>
      </c>
      <c r="F8" s="66">
        <f>SUM(F4:F7)</f>
        <v>27756800</v>
      </c>
    </row>
    <row r="13" spans="1:6" x14ac:dyDescent="0.15">
      <c r="B13" s="8"/>
    </row>
  </sheetData>
  <mergeCells count="2">
    <mergeCell ref="A2:A3"/>
    <mergeCell ref="F2:F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9" sqref="D19"/>
    </sheetView>
  </sheetViews>
  <sheetFormatPr defaultColWidth="9" defaultRowHeight="18.75" x14ac:dyDescent="0.15"/>
  <cols>
    <col min="1" max="1" width="10.625" style="1" customWidth="1"/>
    <col min="2" max="5" width="7.875" style="1" customWidth="1"/>
    <col min="6" max="16384" width="9" style="1"/>
  </cols>
  <sheetData>
    <row r="1" spans="1:6" x14ac:dyDescent="0.15">
      <c r="A1" s="35" t="s">
        <v>79</v>
      </c>
      <c r="B1" s="35" t="s">
        <v>3</v>
      </c>
      <c r="C1" s="35" t="s">
        <v>4</v>
      </c>
      <c r="D1" s="35" t="s">
        <v>5</v>
      </c>
      <c r="E1" s="35" t="s">
        <v>2</v>
      </c>
    </row>
    <row r="2" spans="1:6" x14ac:dyDescent="0.15">
      <c r="A2" s="11" t="s">
        <v>80</v>
      </c>
      <c r="B2" s="6">
        <v>2247</v>
      </c>
      <c r="C2" s="6">
        <v>3862</v>
      </c>
      <c r="D2" s="10">
        <v>4793</v>
      </c>
      <c r="E2" s="3">
        <v>3865</v>
      </c>
      <c r="F2" s="9"/>
    </row>
    <row r="3" spans="1:6" x14ac:dyDescent="0.15">
      <c r="A3" s="11" t="s">
        <v>84</v>
      </c>
      <c r="B3" s="6">
        <v>2012</v>
      </c>
      <c r="C3" s="6">
        <v>2360</v>
      </c>
      <c r="D3" s="10">
        <v>3443</v>
      </c>
      <c r="E3" s="3">
        <v>2103</v>
      </c>
      <c r="F3" s="9"/>
    </row>
    <row r="4" spans="1:6" x14ac:dyDescent="0.15">
      <c r="A4" s="11" t="s">
        <v>85</v>
      </c>
      <c r="B4" s="10">
        <v>2538</v>
      </c>
      <c r="C4" s="10">
        <v>4311</v>
      </c>
      <c r="D4" s="10">
        <v>4928</v>
      </c>
      <c r="E4" s="3">
        <v>2869</v>
      </c>
      <c r="F4" s="9"/>
    </row>
    <row r="5" spans="1:6" x14ac:dyDescent="0.15">
      <c r="A5" s="13" t="s">
        <v>82</v>
      </c>
      <c r="B5" s="10">
        <v>1382</v>
      </c>
      <c r="C5" s="10">
        <v>2100</v>
      </c>
      <c r="D5" s="10">
        <v>3296</v>
      </c>
      <c r="E5" s="3">
        <v>3336</v>
      </c>
      <c r="F5" s="9"/>
    </row>
    <row r="6" spans="1:6" x14ac:dyDescent="0.15">
      <c r="A6" s="11" t="s">
        <v>83</v>
      </c>
      <c r="B6" s="10">
        <v>3102</v>
      </c>
      <c r="C6" s="10">
        <v>2751</v>
      </c>
      <c r="D6" s="10">
        <v>3519</v>
      </c>
      <c r="E6" s="3">
        <v>2956</v>
      </c>
      <c r="F6" s="9"/>
    </row>
    <row r="7" spans="1:6" x14ac:dyDescent="0.15">
      <c r="B7" s="8"/>
      <c r="C7" s="8"/>
      <c r="D7" s="8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9" sqref="C19"/>
    </sheetView>
  </sheetViews>
  <sheetFormatPr defaultColWidth="9" defaultRowHeight="18.75" x14ac:dyDescent="0.15"/>
  <cols>
    <col min="1" max="1" width="16.25" style="1" bestFit="1" customWidth="1"/>
    <col min="2" max="2" width="10" style="1" customWidth="1"/>
    <col min="3" max="3" width="12.25" style="1" customWidth="1"/>
    <col min="4" max="16384" width="9" style="1"/>
  </cols>
  <sheetData>
    <row r="1" spans="1:3" x14ac:dyDescent="0.15">
      <c r="A1" s="14" t="s">
        <v>78</v>
      </c>
      <c r="B1" s="14" t="s">
        <v>31</v>
      </c>
      <c r="C1" s="14" t="s">
        <v>86</v>
      </c>
    </row>
    <row r="2" spans="1:3" x14ac:dyDescent="0.15">
      <c r="A2" s="48">
        <v>43581</v>
      </c>
      <c r="B2" s="3">
        <v>4158</v>
      </c>
      <c r="C2" s="2"/>
    </row>
    <row r="3" spans="1:3" x14ac:dyDescent="0.15">
      <c r="A3" s="48">
        <v>43582</v>
      </c>
      <c r="B3" s="3">
        <v>6222</v>
      </c>
      <c r="C3" s="2"/>
    </row>
    <row r="4" spans="1:3" x14ac:dyDescent="0.15">
      <c r="A4" s="48">
        <v>43583</v>
      </c>
      <c r="B4" s="3">
        <v>7610</v>
      </c>
      <c r="C4" s="2"/>
    </row>
    <row r="5" spans="1:3" x14ac:dyDescent="0.15">
      <c r="A5" s="49">
        <v>43584</v>
      </c>
      <c r="B5" s="3">
        <v>10678</v>
      </c>
      <c r="C5" s="37">
        <f>SUM($B$5:B5)</f>
        <v>10678</v>
      </c>
    </row>
    <row r="6" spans="1:3" x14ac:dyDescent="0.15">
      <c r="A6" s="49">
        <v>43585</v>
      </c>
      <c r="B6" s="3">
        <v>9429</v>
      </c>
      <c r="C6" s="37">
        <f>SUM($B$5:B6)</f>
        <v>20107</v>
      </c>
    </row>
    <row r="7" spans="1:3" x14ac:dyDescent="0.15">
      <c r="A7" s="49">
        <v>43586</v>
      </c>
      <c r="B7" s="3">
        <v>12730</v>
      </c>
      <c r="C7" s="37">
        <f>SUM($B$5:B7)</f>
        <v>32837</v>
      </c>
    </row>
    <row r="8" spans="1:3" x14ac:dyDescent="0.15">
      <c r="A8" s="49">
        <v>43587</v>
      </c>
      <c r="B8" s="3">
        <v>15924</v>
      </c>
      <c r="C8" s="37">
        <f>SUM($B$5:B8)</f>
        <v>48761</v>
      </c>
    </row>
    <row r="9" spans="1:3" x14ac:dyDescent="0.15">
      <c r="A9" s="49">
        <v>43588</v>
      </c>
      <c r="B9" s="3">
        <v>19338</v>
      </c>
      <c r="C9" s="37">
        <f>SUM($B$5:B9)</f>
        <v>68099</v>
      </c>
    </row>
    <row r="10" spans="1:3" x14ac:dyDescent="0.15">
      <c r="A10" s="49">
        <v>43589</v>
      </c>
      <c r="B10" s="3">
        <v>10180</v>
      </c>
      <c r="C10" s="37">
        <f>SUM($B$5:B10)</f>
        <v>78279</v>
      </c>
    </row>
    <row r="11" spans="1:3" x14ac:dyDescent="0.15">
      <c r="A11" s="49">
        <v>43590</v>
      </c>
      <c r="B11" s="3">
        <v>9791</v>
      </c>
      <c r="C11" s="37">
        <f>SUM($B$5:B11)</f>
        <v>88070</v>
      </c>
    </row>
    <row r="12" spans="1:3" x14ac:dyDescent="0.15">
      <c r="A12" s="49">
        <v>43591</v>
      </c>
      <c r="B12" s="3">
        <v>9865</v>
      </c>
      <c r="C12" s="37">
        <f>SUM($B$5:B12)</f>
        <v>97935</v>
      </c>
    </row>
    <row r="13" spans="1:3" x14ac:dyDescent="0.15">
      <c r="A13" s="50">
        <v>43592</v>
      </c>
      <c r="B13" s="3">
        <v>3770</v>
      </c>
      <c r="C13" s="2"/>
    </row>
    <row r="14" spans="1:3" x14ac:dyDescent="0.15">
      <c r="A14" s="50">
        <v>43593</v>
      </c>
      <c r="B14" s="3">
        <v>3539</v>
      </c>
      <c r="C14" s="2"/>
    </row>
    <row r="15" spans="1:3" x14ac:dyDescent="0.15">
      <c r="A15" s="50">
        <v>43594</v>
      </c>
      <c r="B15" s="3">
        <v>2174</v>
      </c>
      <c r="C15" s="2"/>
    </row>
    <row r="16" spans="1:3" x14ac:dyDescent="0.15">
      <c r="A16" s="50">
        <v>43595</v>
      </c>
      <c r="B16" s="3">
        <v>3535</v>
      </c>
      <c r="C16" s="2"/>
    </row>
    <row r="17" spans="1:3" x14ac:dyDescent="0.15">
      <c r="A17" s="50">
        <v>43596</v>
      </c>
      <c r="B17" s="3">
        <v>3125</v>
      </c>
      <c r="C17" s="2"/>
    </row>
    <row r="18" spans="1:3" x14ac:dyDescent="0.15">
      <c r="A18" s="50">
        <v>43597</v>
      </c>
      <c r="B18" s="3">
        <v>4667</v>
      </c>
      <c r="C18" s="2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20" sqref="F20"/>
    </sheetView>
  </sheetViews>
  <sheetFormatPr defaultColWidth="9" defaultRowHeight="18.75" x14ac:dyDescent="0.15"/>
  <cols>
    <col min="1" max="1" width="9.875" style="1" customWidth="1"/>
    <col min="2" max="4" width="11" style="1" bestFit="1" customWidth="1"/>
    <col min="5" max="5" width="12.25" style="1" bestFit="1" customWidth="1"/>
    <col min="6" max="16384" width="9" style="1"/>
  </cols>
  <sheetData>
    <row r="1" spans="1:6" x14ac:dyDescent="0.15">
      <c r="A1" s="35" t="s">
        <v>79</v>
      </c>
      <c r="B1" s="35" t="s">
        <v>3</v>
      </c>
      <c r="C1" s="35" t="s">
        <v>4</v>
      </c>
      <c r="D1" s="39" t="s">
        <v>5</v>
      </c>
      <c r="E1" s="40" t="s">
        <v>30</v>
      </c>
    </row>
    <row r="2" spans="1:6" x14ac:dyDescent="0.15">
      <c r="A2" s="11" t="s">
        <v>80</v>
      </c>
      <c r="B2" s="3">
        <v>2808750</v>
      </c>
      <c r="C2" s="3">
        <v>4827500</v>
      </c>
      <c r="D2" s="38">
        <v>5991250</v>
      </c>
      <c r="E2" s="41">
        <f>SUM(B2:D2)</f>
        <v>13627500</v>
      </c>
      <c r="F2" s="12"/>
    </row>
    <row r="3" spans="1:6" x14ac:dyDescent="0.15">
      <c r="A3" s="11" t="s">
        <v>84</v>
      </c>
      <c r="B3" s="3">
        <v>2515000</v>
      </c>
      <c r="C3" s="3">
        <v>2950000</v>
      </c>
      <c r="D3" s="38">
        <v>4303750</v>
      </c>
      <c r="E3" s="41">
        <f>SUM(B3:D3)</f>
        <v>9768750</v>
      </c>
    </row>
    <row r="4" spans="1:6" x14ac:dyDescent="0.15">
      <c r="A4" s="11" t="s">
        <v>85</v>
      </c>
      <c r="B4" s="3">
        <v>3172500</v>
      </c>
      <c r="C4" s="3">
        <v>5388750</v>
      </c>
      <c r="D4" s="38">
        <v>6160000</v>
      </c>
      <c r="E4" s="41">
        <f>SUM(B4:D4)</f>
        <v>14721250</v>
      </c>
    </row>
    <row r="5" spans="1:6" x14ac:dyDescent="0.15">
      <c r="A5" s="13" t="s">
        <v>82</v>
      </c>
      <c r="B5" s="3">
        <v>1727500</v>
      </c>
      <c r="C5" s="3">
        <v>2625000</v>
      </c>
      <c r="D5" s="38">
        <v>4120000</v>
      </c>
      <c r="E5" s="41">
        <f>SUM(B5:D5)</f>
        <v>8472500</v>
      </c>
    </row>
    <row r="6" spans="1:6" x14ac:dyDescent="0.15">
      <c r="A6" s="11" t="s">
        <v>83</v>
      </c>
      <c r="B6" s="3">
        <v>3877500</v>
      </c>
      <c r="C6" s="3">
        <v>3438750</v>
      </c>
      <c r="D6" s="38">
        <v>4398750</v>
      </c>
      <c r="E6" s="41">
        <f>SUM(B6:D6)</f>
        <v>11715000</v>
      </c>
    </row>
    <row r="7" spans="1:6" x14ac:dyDescent="0.15">
      <c r="B7" s="8"/>
      <c r="C7" s="8"/>
      <c r="E7" s="8"/>
    </row>
    <row r="8" spans="1:6" x14ac:dyDescent="0.15">
      <c r="B8" s="4">
        <f t="shared" ref="B8:D12" si="0">B2*1.08</f>
        <v>3033450</v>
      </c>
      <c r="C8" s="4">
        <f t="shared" si="0"/>
        <v>5213700</v>
      </c>
      <c r="D8" s="4">
        <f t="shared" si="0"/>
        <v>6470550</v>
      </c>
    </row>
    <row r="9" spans="1:6" x14ac:dyDescent="0.15">
      <c r="B9" s="4">
        <f t="shared" si="0"/>
        <v>2716200</v>
      </c>
      <c r="C9" s="4">
        <f t="shared" si="0"/>
        <v>3186000</v>
      </c>
      <c r="D9" s="4">
        <f t="shared" si="0"/>
        <v>4648050</v>
      </c>
    </row>
    <row r="10" spans="1:6" x14ac:dyDescent="0.15">
      <c r="B10" s="4">
        <f t="shared" si="0"/>
        <v>3426300</v>
      </c>
      <c r="C10" s="4">
        <f t="shared" si="0"/>
        <v>5819850</v>
      </c>
      <c r="D10" s="4">
        <f t="shared" si="0"/>
        <v>6652800</v>
      </c>
    </row>
    <row r="11" spans="1:6" x14ac:dyDescent="0.15">
      <c r="B11" s="4">
        <f t="shared" si="0"/>
        <v>1865700.0000000002</v>
      </c>
      <c r="C11" s="4">
        <f t="shared" si="0"/>
        <v>2835000</v>
      </c>
      <c r="D11" s="4">
        <f t="shared" si="0"/>
        <v>4449600</v>
      </c>
    </row>
    <row r="12" spans="1:6" x14ac:dyDescent="0.15">
      <c r="B12" s="4">
        <f t="shared" si="0"/>
        <v>4187700.0000000005</v>
      </c>
      <c r="C12" s="4">
        <f t="shared" si="0"/>
        <v>3713850.0000000005</v>
      </c>
      <c r="D12" s="4">
        <f t="shared" si="0"/>
        <v>4750650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13" sqref="H13"/>
    </sheetView>
  </sheetViews>
  <sheetFormatPr defaultColWidth="9" defaultRowHeight="18.75" x14ac:dyDescent="0.15"/>
  <cols>
    <col min="1" max="1" width="9.875" style="1" customWidth="1"/>
    <col min="2" max="4" width="11" style="1" bestFit="1" customWidth="1"/>
    <col min="5" max="5" width="12.25" style="1" bestFit="1" customWidth="1"/>
    <col min="6" max="16384" width="9" style="1"/>
  </cols>
  <sheetData>
    <row r="1" spans="1:7" x14ac:dyDescent="0.15">
      <c r="A1" s="35" t="s">
        <v>79</v>
      </c>
      <c r="B1" s="35" t="s">
        <v>3</v>
      </c>
      <c r="C1" s="35" t="s">
        <v>4</v>
      </c>
      <c r="D1" s="39" t="s">
        <v>5</v>
      </c>
      <c r="E1" s="40" t="s">
        <v>30</v>
      </c>
    </row>
    <row r="2" spans="1:7" x14ac:dyDescent="0.15">
      <c r="A2" s="11" t="s">
        <v>80</v>
      </c>
      <c r="B2" s="3">
        <v>3033450</v>
      </c>
      <c r="C2" s="3">
        <v>5213700</v>
      </c>
      <c r="D2" s="38">
        <v>6470550</v>
      </c>
      <c r="E2" s="41">
        <f>SUM(B2:D2)</f>
        <v>14717700</v>
      </c>
      <c r="F2" s="12"/>
      <c r="G2" s="1">
        <v>1.08</v>
      </c>
    </row>
    <row r="3" spans="1:7" x14ac:dyDescent="0.15">
      <c r="A3" s="11" t="s">
        <v>84</v>
      </c>
      <c r="B3" s="3">
        <v>2716200</v>
      </c>
      <c r="C3" s="3">
        <v>3186000</v>
      </c>
      <c r="D3" s="38">
        <v>4648050</v>
      </c>
      <c r="E3" s="41">
        <f>SUM(B3:D3)</f>
        <v>10550250</v>
      </c>
    </row>
    <row r="4" spans="1:7" x14ac:dyDescent="0.15">
      <c r="A4" s="11" t="s">
        <v>85</v>
      </c>
      <c r="B4" s="3">
        <v>3426300</v>
      </c>
      <c r="C4" s="3">
        <v>5819850</v>
      </c>
      <c r="D4" s="38">
        <v>6652800</v>
      </c>
      <c r="E4" s="41">
        <f>SUM(B4:D4)</f>
        <v>15898950</v>
      </c>
    </row>
    <row r="5" spans="1:7" x14ac:dyDescent="0.15">
      <c r="A5" s="13" t="s">
        <v>82</v>
      </c>
      <c r="B5" s="3">
        <v>1865700.0000000002</v>
      </c>
      <c r="C5" s="3">
        <v>2835000</v>
      </c>
      <c r="D5" s="38">
        <v>4449600</v>
      </c>
      <c r="E5" s="41">
        <f>SUM(B5:D5)</f>
        <v>9150300</v>
      </c>
    </row>
    <row r="6" spans="1:7" x14ac:dyDescent="0.15">
      <c r="A6" s="11" t="s">
        <v>83</v>
      </c>
      <c r="B6" s="3">
        <v>4187700.0000000005</v>
      </c>
      <c r="C6" s="3">
        <v>3713850.0000000005</v>
      </c>
      <c r="D6" s="38">
        <v>4750650</v>
      </c>
      <c r="E6" s="41">
        <f>SUM(B6:D6)</f>
        <v>12652200</v>
      </c>
    </row>
    <row r="7" spans="1:7" x14ac:dyDescent="0.15">
      <c r="B7" s="8"/>
      <c r="C7" s="8"/>
      <c r="E7" s="8"/>
    </row>
    <row r="8" spans="1:7" x14ac:dyDescent="0.15">
      <c r="B8" s="4"/>
      <c r="C8" s="4"/>
      <c r="D8" s="4"/>
    </row>
    <row r="9" spans="1:7" x14ac:dyDescent="0.15">
      <c r="B9" s="4"/>
      <c r="C9" s="4"/>
      <c r="D9" s="4"/>
    </row>
    <row r="10" spans="1:7" x14ac:dyDescent="0.15">
      <c r="B10" s="4"/>
      <c r="C10" s="4"/>
      <c r="D10" s="4"/>
    </row>
    <row r="11" spans="1:7" x14ac:dyDescent="0.15">
      <c r="B11" s="4"/>
      <c r="C11" s="4"/>
      <c r="D11" s="4"/>
    </row>
    <row r="12" spans="1:7" x14ac:dyDescent="0.15">
      <c r="B12" s="4"/>
      <c r="C12" s="4"/>
      <c r="D12" s="4"/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7" sqref="B7"/>
    </sheetView>
  </sheetViews>
  <sheetFormatPr defaultColWidth="9" defaultRowHeight="18.75" x14ac:dyDescent="0.15"/>
  <cols>
    <col min="1" max="1" width="10.625" style="1" customWidth="1"/>
    <col min="2" max="4" width="7.875" style="1" customWidth="1"/>
    <col min="5" max="5" width="8.875" style="1" customWidth="1"/>
    <col min="6" max="16384" width="9" style="1"/>
  </cols>
  <sheetData>
    <row r="1" spans="1:5" x14ac:dyDescent="0.15">
      <c r="A1" s="35" t="s">
        <v>79</v>
      </c>
      <c r="B1" s="35" t="s">
        <v>3</v>
      </c>
      <c r="C1" s="35" t="s">
        <v>4</v>
      </c>
      <c r="D1" s="35" t="s">
        <v>5</v>
      </c>
      <c r="E1" s="14" t="s">
        <v>6</v>
      </c>
    </row>
    <row r="2" spans="1:5" x14ac:dyDescent="0.15">
      <c r="A2" s="11" t="s">
        <v>80</v>
      </c>
      <c r="B2" s="6">
        <v>2247</v>
      </c>
      <c r="C2" s="6">
        <v>3862</v>
      </c>
      <c r="D2" s="10">
        <v>4793</v>
      </c>
      <c r="E2" s="16">
        <f t="shared" ref="E2:E7" si="0">SUM(B2:D2)</f>
        <v>10902</v>
      </c>
    </row>
    <row r="3" spans="1:5" x14ac:dyDescent="0.15">
      <c r="A3" s="11" t="s">
        <v>84</v>
      </c>
      <c r="B3" s="6">
        <v>2012</v>
      </c>
      <c r="C3" s="6">
        <v>2360</v>
      </c>
      <c r="D3" s="10">
        <v>3443</v>
      </c>
      <c r="E3" s="17">
        <f t="shared" si="0"/>
        <v>7815</v>
      </c>
    </row>
    <row r="4" spans="1:5" x14ac:dyDescent="0.15">
      <c r="A4" s="11" t="s">
        <v>85</v>
      </c>
      <c r="B4" s="10">
        <v>2538</v>
      </c>
      <c r="C4" s="10">
        <v>4311</v>
      </c>
      <c r="D4" s="10">
        <v>4928</v>
      </c>
      <c r="E4" s="17">
        <f t="shared" si="0"/>
        <v>11777</v>
      </c>
    </row>
    <row r="5" spans="1:5" x14ac:dyDescent="0.15">
      <c r="A5" s="13" t="s">
        <v>82</v>
      </c>
      <c r="B5" s="10">
        <v>1382</v>
      </c>
      <c r="C5" s="10">
        <v>2100</v>
      </c>
      <c r="D5" s="10">
        <v>3296</v>
      </c>
      <c r="E5" s="17">
        <f t="shared" si="0"/>
        <v>6778</v>
      </c>
    </row>
    <row r="6" spans="1:5" x14ac:dyDescent="0.15">
      <c r="A6" s="11" t="s">
        <v>83</v>
      </c>
      <c r="B6" s="10">
        <v>3102</v>
      </c>
      <c r="C6" s="10">
        <v>2751</v>
      </c>
      <c r="D6" s="10">
        <v>3519</v>
      </c>
      <c r="E6" s="17">
        <f t="shared" si="0"/>
        <v>9372</v>
      </c>
    </row>
    <row r="7" spans="1:5" x14ac:dyDescent="0.15">
      <c r="A7" s="14" t="s">
        <v>88</v>
      </c>
      <c r="B7" s="18">
        <f>SUM(B2:B6)</f>
        <v>11281</v>
      </c>
      <c r="C7" s="19">
        <f>SUM(C2:C6)</f>
        <v>15384</v>
      </c>
      <c r="D7" s="20">
        <f>SUM(D2:D6)</f>
        <v>19979</v>
      </c>
      <c r="E7" s="15">
        <f t="shared" si="0"/>
        <v>46644</v>
      </c>
    </row>
    <row r="8" spans="1:5" x14ac:dyDescent="0.15">
      <c r="B8" s="8"/>
      <c r="C8" s="8"/>
      <c r="D8" s="8"/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K20" sqref="K20"/>
    </sheetView>
  </sheetViews>
  <sheetFormatPr defaultColWidth="9" defaultRowHeight="18.75" x14ac:dyDescent="0.15"/>
  <cols>
    <col min="1" max="1" width="10.625" style="1" customWidth="1"/>
    <col min="2" max="2" width="7.875" style="1" customWidth="1"/>
    <col min="3" max="3" width="8.875" style="1" customWidth="1"/>
    <col min="4" max="16384" width="9" style="1"/>
  </cols>
  <sheetData>
    <row r="1" spans="1:6" x14ac:dyDescent="0.15">
      <c r="A1" s="35" t="s">
        <v>0</v>
      </c>
      <c r="B1" s="35" t="s">
        <v>1</v>
      </c>
      <c r="C1" s="35" t="s">
        <v>3</v>
      </c>
    </row>
    <row r="2" spans="1:6" x14ac:dyDescent="0.15">
      <c r="A2" s="29" t="s">
        <v>80</v>
      </c>
      <c r="B2" s="5">
        <v>2018</v>
      </c>
      <c r="C2" s="6">
        <v>2514</v>
      </c>
    </row>
    <row r="3" spans="1:6" x14ac:dyDescent="0.15">
      <c r="A3" s="30"/>
      <c r="B3" s="5">
        <v>2019</v>
      </c>
      <c r="C3" s="6">
        <v>2247</v>
      </c>
    </row>
    <row r="4" spans="1:6" x14ac:dyDescent="0.15">
      <c r="A4" s="31"/>
      <c r="B4" s="7" t="s">
        <v>29</v>
      </c>
      <c r="C4" s="32">
        <f>SUM(C2:C3)</f>
        <v>4761</v>
      </c>
    </row>
    <row r="5" spans="1:6" x14ac:dyDescent="0.15">
      <c r="A5" s="29" t="s">
        <v>81</v>
      </c>
      <c r="B5" s="5">
        <v>2018</v>
      </c>
      <c r="C5" s="33">
        <v>1855</v>
      </c>
    </row>
    <row r="6" spans="1:6" x14ac:dyDescent="0.15">
      <c r="A6" s="30"/>
      <c r="B6" s="5">
        <v>2019</v>
      </c>
      <c r="C6" s="33">
        <v>2012</v>
      </c>
    </row>
    <row r="7" spans="1:6" x14ac:dyDescent="0.15">
      <c r="A7" s="31"/>
      <c r="B7" s="7" t="s">
        <v>29</v>
      </c>
      <c r="C7" s="32">
        <f>SUM(C5:C6)</f>
        <v>3867</v>
      </c>
    </row>
    <row r="8" spans="1:6" x14ac:dyDescent="0.15">
      <c r="A8" s="29" t="s">
        <v>87</v>
      </c>
      <c r="B8" s="5">
        <v>2018</v>
      </c>
      <c r="C8" s="10">
        <v>2030</v>
      </c>
    </row>
    <row r="9" spans="1:6" x14ac:dyDescent="0.15">
      <c r="A9" s="30"/>
      <c r="B9" s="5">
        <v>2019</v>
      </c>
      <c r="C9" s="10">
        <v>2538</v>
      </c>
      <c r="E9"/>
      <c r="F9"/>
    </row>
    <row r="10" spans="1:6" x14ac:dyDescent="0.15">
      <c r="A10" s="31"/>
      <c r="B10" s="7" t="s">
        <v>29</v>
      </c>
      <c r="C10" s="34">
        <f>SUM(C8:C9)</f>
        <v>4568</v>
      </c>
      <c r="E10"/>
      <c r="F10"/>
    </row>
    <row r="11" spans="1:6" ht="24.75" customHeight="1" x14ac:dyDescent="0.15">
      <c r="A11" s="14" t="s">
        <v>101</v>
      </c>
      <c r="B11" s="35" t="s">
        <v>77</v>
      </c>
      <c r="C11" s="36">
        <f>SUM(C10,C7,C4)</f>
        <v>13196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H14" sqref="H14"/>
    </sheetView>
  </sheetViews>
  <sheetFormatPr defaultColWidth="9" defaultRowHeight="18.75" x14ac:dyDescent="0.15"/>
  <cols>
    <col min="1" max="1" width="20.25" style="1" customWidth="1"/>
    <col min="2" max="2" width="10" style="1" customWidth="1"/>
    <col min="3" max="16384" width="9" style="1"/>
  </cols>
  <sheetData>
    <row r="1" spans="1:2" ht="20.25" x14ac:dyDescent="0.4">
      <c r="A1" s="27" t="s">
        <v>89</v>
      </c>
      <c r="B1" s="26">
        <f>SUM(B4:B20)</f>
        <v>136735</v>
      </c>
    </row>
    <row r="2" spans="1:2" x14ac:dyDescent="0.15">
      <c r="A2" s="21" t="s">
        <v>90</v>
      </c>
      <c r="B2" s="22">
        <f>SUM(B5:B14,B19:B20)</f>
        <v>119559</v>
      </c>
    </row>
    <row r="3" spans="1:2" x14ac:dyDescent="0.15">
      <c r="A3" s="14" t="s">
        <v>78</v>
      </c>
      <c r="B3" s="14" t="s">
        <v>31</v>
      </c>
    </row>
    <row r="4" spans="1:2" x14ac:dyDescent="0.15">
      <c r="A4" s="48">
        <v>43581</v>
      </c>
      <c r="B4" s="3">
        <v>4158</v>
      </c>
    </row>
    <row r="5" spans="1:2" x14ac:dyDescent="0.15">
      <c r="A5" s="48">
        <v>43582</v>
      </c>
      <c r="B5" s="3">
        <v>6222</v>
      </c>
    </row>
    <row r="6" spans="1:2" x14ac:dyDescent="0.15">
      <c r="A6" s="48">
        <v>43583</v>
      </c>
      <c r="B6" s="3">
        <v>7610</v>
      </c>
    </row>
    <row r="7" spans="1:2" x14ac:dyDescent="0.15">
      <c r="A7" s="49">
        <v>43584</v>
      </c>
      <c r="B7" s="3">
        <v>10678</v>
      </c>
    </row>
    <row r="8" spans="1:2" x14ac:dyDescent="0.15">
      <c r="A8" s="49">
        <v>43585</v>
      </c>
      <c r="B8" s="3">
        <v>9429</v>
      </c>
    </row>
    <row r="9" spans="1:2" x14ac:dyDescent="0.15">
      <c r="A9" s="49">
        <v>43586</v>
      </c>
      <c r="B9" s="3">
        <v>12730</v>
      </c>
    </row>
    <row r="10" spans="1:2" x14ac:dyDescent="0.15">
      <c r="A10" s="49">
        <v>43587</v>
      </c>
      <c r="B10" s="3">
        <v>15924</v>
      </c>
    </row>
    <row r="11" spans="1:2" x14ac:dyDescent="0.15">
      <c r="A11" s="49">
        <v>43588</v>
      </c>
      <c r="B11" s="3">
        <v>19338</v>
      </c>
    </row>
    <row r="12" spans="1:2" x14ac:dyDescent="0.15">
      <c r="A12" s="49">
        <v>43589</v>
      </c>
      <c r="B12" s="3">
        <v>10180</v>
      </c>
    </row>
    <row r="13" spans="1:2" x14ac:dyDescent="0.15">
      <c r="A13" s="49">
        <v>43590</v>
      </c>
      <c r="B13" s="3">
        <v>9791</v>
      </c>
    </row>
    <row r="14" spans="1:2" x14ac:dyDescent="0.15">
      <c r="A14" s="49">
        <v>43591</v>
      </c>
      <c r="B14" s="3">
        <v>9865</v>
      </c>
    </row>
    <row r="15" spans="1:2" x14ac:dyDescent="0.15">
      <c r="A15" s="50">
        <v>43592</v>
      </c>
      <c r="B15" s="3">
        <v>3770</v>
      </c>
    </row>
    <row r="16" spans="1:2" x14ac:dyDescent="0.15">
      <c r="A16" s="50">
        <v>43593</v>
      </c>
      <c r="B16" s="3">
        <v>3539</v>
      </c>
    </row>
    <row r="17" spans="1:2" x14ac:dyDescent="0.15">
      <c r="A17" s="50">
        <v>43594</v>
      </c>
      <c r="B17" s="3">
        <v>2174</v>
      </c>
    </row>
    <row r="18" spans="1:2" x14ac:dyDescent="0.15">
      <c r="A18" s="50">
        <v>43595</v>
      </c>
      <c r="B18" s="3">
        <v>3535</v>
      </c>
    </row>
    <row r="19" spans="1:2" x14ac:dyDescent="0.15">
      <c r="A19" s="50">
        <v>43596</v>
      </c>
      <c r="B19" s="3">
        <v>3125</v>
      </c>
    </row>
    <row r="20" spans="1:2" x14ac:dyDescent="0.15">
      <c r="A20" s="50">
        <v>43597</v>
      </c>
      <c r="B20" s="3">
        <v>4667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L14" sqref="L14"/>
    </sheetView>
  </sheetViews>
  <sheetFormatPr defaultColWidth="9" defaultRowHeight="18.75" x14ac:dyDescent="0.15"/>
  <cols>
    <col min="1" max="1" width="9.375" style="1" customWidth="1"/>
    <col min="2" max="2" width="12.375" style="1" customWidth="1"/>
    <col min="3" max="3" width="16.375" style="1" customWidth="1"/>
    <col min="4" max="4" width="4.875" style="1" customWidth="1"/>
    <col min="5" max="5" width="4.75" style="1" customWidth="1"/>
    <col min="6" max="6" width="8.125" style="1" customWidth="1"/>
    <col min="7" max="7" width="3.375" style="1" customWidth="1"/>
    <col min="8" max="8" width="3.625" style="1" customWidth="1"/>
    <col min="9" max="16384" width="9" style="1"/>
  </cols>
  <sheetData>
    <row r="1" spans="1:8" ht="21" customHeight="1" x14ac:dyDescent="0.15">
      <c r="A1" s="23" t="s">
        <v>91</v>
      </c>
      <c r="B1" s="23"/>
      <c r="C1" s="23"/>
    </row>
    <row r="2" spans="1:8" x14ac:dyDescent="0.15">
      <c r="A2" s="24" t="s">
        <v>8</v>
      </c>
      <c r="B2" s="24" t="s">
        <v>7</v>
      </c>
      <c r="C2" s="25" t="s">
        <v>11</v>
      </c>
      <c r="E2" s="1" t="s">
        <v>22</v>
      </c>
    </row>
    <row r="3" spans="1:8" x14ac:dyDescent="0.15">
      <c r="A3" s="2" t="s">
        <v>23</v>
      </c>
      <c r="B3" s="2" t="s">
        <v>9</v>
      </c>
      <c r="C3" s="28" t="s">
        <v>17</v>
      </c>
      <c r="F3" s="45" t="s">
        <v>21</v>
      </c>
      <c r="G3" s="45">
        <f>COUNTA(C3:C22)</f>
        <v>13</v>
      </c>
      <c r="H3" s="45" t="s">
        <v>10</v>
      </c>
    </row>
    <row r="4" spans="1:8" x14ac:dyDescent="0.15">
      <c r="A4" s="2" t="s">
        <v>24</v>
      </c>
      <c r="B4" s="2" t="s">
        <v>12</v>
      </c>
      <c r="C4" s="28" t="s">
        <v>18</v>
      </c>
      <c r="F4" s="46"/>
      <c r="G4" s="47"/>
      <c r="H4" s="46"/>
    </row>
    <row r="5" spans="1:8" x14ac:dyDescent="0.15">
      <c r="A5" s="2" t="s">
        <v>25</v>
      </c>
      <c r="B5" s="2" t="s">
        <v>13</v>
      </c>
      <c r="C5" s="28" t="s">
        <v>19</v>
      </c>
    </row>
    <row r="6" spans="1:8" x14ac:dyDescent="0.15">
      <c r="A6" s="2" t="s">
        <v>26</v>
      </c>
      <c r="B6" s="2" t="s">
        <v>14</v>
      </c>
      <c r="C6" s="28"/>
    </row>
    <row r="7" spans="1:8" x14ac:dyDescent="0.15">
      <c r="A7" s="2" t="s">
        <v>27</v>
      </c>
      <c r="B7" s="2" t="s">
        <v>15</v>
      </c>
      <c r="C7" s="28" t="s">
        <v>20</v>
      </c>
    </row>
    <row r="8" spans="1:8" x14ac:dyDescent="0.15">
      <c r="A8" s="2" t="s">
        <v>28</v>
      </c>
      <c r="B8" s="2" t="s">
        <v>16</v>
      </c>
      <c r="C8" s="28"/>
    </row>
    <row r="9" spans="1:8" x14ac:dyDescent="0.15">
      <c r="A9" s="2" t="s">
        <v>40</v>
      </c>
      <c r="B9" s="2" t="s">
        <v>54</v>
      </c>
      <c r="C9" s="28"/>
    </row>
    <row r="10" spans="1:8" x14ac:dyDescent="0.15">
      <c r="A10" s="2" t="s">
        <v>41</v>
      </c>
      <c r="B10" s="2" t="s">
        <v>55</v>
      </c>
      <c r="C10" s="28" t="s">
        <v>67</v>
      </c>
    </row>
    <row r="11" spans="1:8" x14ac:dyDescent="0.15">
      <c r="A11" s="2" t="s">
        <v>42</v>
      </c>
      <c r="B11" s="2" t="s">
        <v>56</v>
      </c>
      <c r="C11" s="28" t="s">
        <v>68</v>
      </c>
    </row>
    <row r="12" spans="1:8" x14ac:dyDescent="0.15">
      <c r="A12" s="2" t="s">
        <v>43</v>
      </c>
      <c r="B12" s="2" t="s">
        <v>57</v>
      </c>
      <c r="C12" s="28" t="s">
        <v>69</v>
      </c>
    </row>
    <row r="13" spans="1:8" x14ac:dyDescent="0.15">
      <c r="A13" s="2" t="s">
        <v>44</v>
      </c>
      <c r="B13" s="2" t="s">
        <v>58</v>
      </c>
      <c r="C13" s="28"/>
    </row>
    <row r="14" spans="1:8" x14ac:dyDescent="0.15">
      <c r="A14" s="2" t="s">
        <v>45</v>
      </c>
      <c r="B14" s="2" t="s">
        <v>59</v>
      </c>
      <c r="C14" s="28"/>
    </row>
    <row r="15" spans="1:8" x14ac:dyDescent="0.15">
      <c r="A15" s="2" t="s">
        <v>46</v>
      </c>
      <c r="B15" s="2" t="s">
        <v>60</v>
      </c>
      <c r="C15" s="28" t="s">
        <v>70</v>
      </c>
    </row>
    <row r="16" spans="1:8" x14ac:dyDescent="0.15">
      <c r="A16" s="2" t="s">
        <v>47</v>
      </c>
      <c r="B16" s="2" t="s">
        <v>62</v>
      </c>
      <c r="C16" s="28"/>
    </row>
    <row r="17" spans="1:3" x14ac:dyDescent="0.15">
      <c r="A17" s="2" t="s">
        <v>48</v>
      </c>
      <c r="B17" s="2" t="s">
        <v>61</v>
      </c>
      <c r="C17" s="28" t="s">
        <v>71</v>
      </c>
    </row>
    <row r="18" spans="1:3" x14ac:dyDescent="0.15">
      <c r="A18" s="2" t="s">
        <v>49</v>
      </c>
      <c r="B18" s="2" t="s">
        <v>63</v>
      </c>
      <c r="C18" s="28" t="s">
        <v>72</v>
      </c>
    </row>
    <row r="19" spans="1:3" x14ac:dyDescent="0.15">
      <c r="A19" s="2" t="s">
        <v>50</v>
      </c>
      <c r="B19" s="2" t="s">
        <v>64</v>
      </c>
      <c r="C19" s="28"/>
    </row>
    <row r="20" spans="1:3" x14ac:dyDescent="0.15">
      <c r="A20" s="2" t="s">
        <v>51</v>
      </c>
      <c r="B20" s="2" t="s">
        <v>65</v>
      </c>
      <c r="C20" s="28" t="s">
        <v>73</v>
      </c>
    </row>
    <row r="21" spans="1:3" x14ac:dyDescent="0.15">
      <c r="A21" s="2" t="s">
        <v>52</v>
      </c>
      <c r="B21" s="2" t="s">
        <v>66</v>
      </c>
      <c r="C21" s="28" t="s">
        <v>74</v>
      </c>
    </row>
    <row r="22" spans="1:3" x14ac:dyDescent="0.15">
      <c r="A22" s="2" t="s">
        <v>53</v>
      </c>
      <c r="B22" s="2" t="s">
        <v>75</v>
      </c>
      <c r="C22" s="28" t="s">
        <v>76</v>
      </c>
    </row>
  </sheetData>
  <phoneticPr fontId="2"/>
  <hyperlinks>
    <hyperlink ref="C3" r:id="rId1"/>
    <hyperlink ref="C4" r:id="rId2"/>
    <hyperlink ref="C5" r:id="rId3"/>
    <hyperlink ref="C7" r:id="rId4"/>
    <hyperlink ref="C10" r:id="rId5"/>
    <hyperlink ref="C11" r:id="rId6"/>
    <hyperlink ref="C12" r:id="rId7"/>
    <hyperlink ref="C15" r:id="rId8"/>
    <hyperlink ref="C17" r:id="rId9"/>
    <hyperlink ref="C18" r:id="rId10"/>
    <hyperlink ref="C20" r:id="rId11"/>
    <hyperlink ref="C21" r:id="rId12"/>
    <hyperlink ref="C22" r:id="rId13"/>
  </hyperlinks>
  <pageMargins left="0.7" right="0.7" top="0.75" bottom="0.75" header="0.3" footer="0.3"/>
  <pageSetup paperSize="9" orientation="portrait" horizontalDpi="0" verticalDpi="0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1-1-1</vt:lpstr>
      <vt:lpstr>具体例1-1</vt:lpstr>
      <vt:lpstr>具体例1-2</vt:lpstr>
      <vt:lpstr>1-2-1-1</vt:lpstr>
      <vt:lpstr>1-2-1-2</vt:lpstr>
      <vt:lpstr>1-3-1-1</vt:lpstr>
      <vt:lpstr>1-3-1-2</vt:lpstr>
      <vt:lpstr>1-3-1-3</vt:lpstr>
      <vt:lpstr>1-3-2-1</vt:lpstr>
      <vt:lpstr>1-3-2-2</vt:lpstr>
      <vt:lpstr>1-3-2-3</vt:lpstr>
      <vt:lpstr>1-3-2-4</vt:lpstr>
      <vt:lpstr>1-3-2-5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2018-10-20T03:27:37Z</dcterms:created>
  <dcterms:modified xsi:type="dcterms:W3CDTF">2020-02-02T01:58:50Z</dcterms:modified>
</cp:coreProperties>
</file>