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著書・総説・解説\「リスク解析入門」\提出Ex\"/>
    </mc:Choice>
  </mc:AlternateContent>
  <xr:revisionPtr revIDLastSave="0" documentId="13_ncr:1_{C12B08C6-B4EE-4687-A30D-E60763215035}" xr6:coauthVersionLast="47" xr6:coauthVersionMax="47" xr10:uidLastSave="{00000000-0000-0000-0000-000000000000}"/>
  <bookViews>
    <workbookView xWindow="-108" yWindow="-108" windowWidth="23256" windowHeight="12456" activeTab="3" xr2:uid="{4CD3662C-6F7C-4F61-89A5-D4B07ED13410}"/>
  </bookViews>
  <sheets>
    <sheet name="Ex6-1 Coin " sheetId="1" r:id="rId1"/>
    <sheet name="Ex6-2 Positives " sheetId="2" r:id="rId2"/>
    <sheet name="Ex6-3 Infected" sheetId="3" r:id="rId3"/>
    <sheet name=" Ex6-4 Metal strips" sheetId="4" r:id="rId4"/>
    <sheet name="Ex6-5 Products" sheetId="5" r:id="rId5"/>
  </sheets>
  <externalReferences>
    <externalReference r:id="rId6"/>
    <externalReference r:id="rId7"/>
  </externalReferences>
  <definedNames>
    <definedName name="n">'[1]◎22.3'!$C$2</definedName>
    <definedName name="nn">'[2]22.4'!$C$2</definedName>
    <definedName name="np">'[2]22.4'!$C$5</definedName>
    <definedName name="s">'[1]◎22.3'!$C$5</definedName>
    <definedName name="Se">'[1]◎22.3'!$C$3</definedName>
    <definedName name="Sp">'[1]◎22.3'!$C$4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8" i="5" l="1"/>
  <c r="C13" i="5"/>
  <c r="C14" i="5" s="1"/>
  <c r="E12" i="5"/>
  <c r="K6" i="5"/>
  <c r="G3" i="5"/>
  <c r="B8" i="4"/>
  <c r="F7" i="4"/>
  <c r="F4" i="4"/>
  <c r="C7" i="4" s="1"/>
  <c r="D7" i="4" s="1"/>
  <c r="E7" i="4" s="1"/>
  <c r="C15" i="5" l="1"/>
  <c r="E14" i="5"/>
  <c r="D14" i="5"/>
  <c r="D12" i="5"/>
  <c r="E13" i="5"/>
  <c r="D13" i="5"/>
  <c r="C8" i="4"/>
  <c r="D8" i="4" s="1"/>
  <c r="E8" i="4" s="1"/>
  <c r="B9" i="4"/>
  <c r="F8" i="4"/>
  <c r="E15" i="5" l="1"/>
  <c r="D15" i="5"/>
  <c r="C16" i="5"/>
  <c r="B10" i="4"/>
  <c r="F9" i="4"/>
  <c r="C9" i="4"/>
  <c r="D9" i="4" s="1"/>
  <c r="E9" i="4" s="1"/>
  <c r="C17" i="5" l="1"/>
  <c r="E16" i="5"/>
  <c r="D16" i="5"/>
  <c r="C10" i="4"/>
  <c r="D10" i="4" s="1"/>
  <c r="E10" i="4" s="1"/>
  <c r="B11" i="4"/>
  <c r="F10" i="4"/>
  <c r="D17" i="5" l="1"/>
  <c r="C18" i="5"/>
  <c r="E17" i="5"/>
  <c r="B12" i="4"/>
  <c r="F11" i="4"/>
  <c r="C11" i="4"/>
  <c r="D11" i="4" s="1"/>
  <c r="E11" i="4" s="1"/>
  <c r="D18" i="5" l="1"/>
  <c r="E18" i="5"/>
  <c r="C19" i="5"/>
  <c r="B13" i="4"/>
  <c r="C12" i="4"/>
  <c r="D12" i="4" s="1"/>
  <c r="E12" i="4" s="1"/>
  <c r="F12" i="4"/>
  <c r="E19" i="5" l="1"/>
  <c r="D19" i="5"/>
  <c r="C20" i="5"/>
  <c r="C13" i="4"/>
  <c r="D13" i="4" s="1"/>
  <c r="E13" i="4" s="1"/>
  <c r="F13" i="4"/>
  <c r="B14" i="4"/>
  <c r="C21" i="5" l="1"/>
  <c r="D20" i="5"/>
  <c r="E20" i="5"/>
  <c r="F14" i="4"/>
  <c r="C14" i="4"/>
  <c r="D14" i="4" s="1"/>
  <c r="E14" i="4" s="1"/>
  <c r="B15" i="4"/>
  <c r="C22" i="5" l="1"/>
  <c r="D21" i="5"/>
  <c r="E21" i="5"/>
  <c r="F15" i="4"/>
  <c r="C15" i="4"/>
  <c r="D15" i="4" s="1"/>
  <c r="E15" i="4" s="1"/>
  <c r="B16" i="4"/>
  <c r="C23" i="5" l="1"/>
  <c r="E22" i="5"/>
  <c r="D22" i="5"/>
  <c r="C16" i="4"/>
  <c r="D16" i="4" s="1"/>
  <c r="E16" i="4" s="1"/>
  <c r="B17" i="4"/>
  <c r="F16" i="4"/>
  <c r="E23" i="5" l="1"/>
  <c r="D23" i="5"/>
  <c r="C24" i="5"/>
  <c r="B18" i="4"/>
  <c r="F17" i="4"/>
  <c r="C17" i="4"/>
  <c r="D17" i="4" s="1"/>
  <c r="E17" i="4" s="1"/>
  <c r="E24" i="5" l="1"/>
  <c r="D24" i="5"/>
  <c r="C25" i="5"/>
  <c r="C18" i="4"/>
  <c r="D18" i="4" s="1"/>
  <c r="E18" i="4" s="1"/>
  <c r="B19" i="4"/>
  <c r="F18" i="4"/>
  <c r="C26" i="5" l="1"/>
  <c r="E25" i="5"/>
  <c r="D25" i="5"/>
  <c r="F19" i="4"/>
  <c r="B20" i="4"/>
  <c r="C19" i="4"/>
  <c r="D19" i="4" s="1"/>
  <c r="E19" i="4" s="1"/>
  <c r="D26" i="5" l="1"/>
  <c r="E26" i="5"/>
  <c r="C27" i="5"/>
  <c r="B21" i="4"/>
  <c r="C20" i="4"/>
  <c r="D20" i="4" s="1"/>
  <c r="E20" i="4" s="1"/>
  <c r="F20" i="4"/>
  <c r="D27" i="5" l="1"/>
  <c r="E27" i="5"/>
  <c r="C28" i="5"/>
  <c r="C21" i="4"/>
  <c r="D21" i="4" s="1"/>
  <c r="E21" i="4" s="1"/>
  <c r="F21" i="4"/>
  <c r="B22" i="4"/>
  <c r="C29" i="5" l="1"/>
  <c r="D28" i="5"/>
  <c r="E28" i="5"/>
  <c r="B23" i="4"/>
  <c r="F22" i="4"/>
  <c r="C22" i="4"/>
  <c r="D22" i="4" s="1"/>
  <c r="E22" i="4" s="1"/>
  <c r="C30" i="5" l="1"/>
  <c r="D29" i="5"/>
  <c r="E29" i="5"/>
  <c r="F23" i="4"/>
  <c r="C23" i="4"/>
  <c r="D23" i="4" s="1"/>
  <c r="E23" i="4" s="1"/>
  <c r="B24" i="4"/>
  <c r="C31" i="5" l="1"/>
  <c r="E30" i="5"/>
  <c r="D30" i="5"/>
  <c r="C24" i="4"/>
  <c r="D24" i="4" s="1"/>
  <c r="E24" i="4" s="1"/>
  <c r="B25" i="4"/>
  <c r="F24" i="4"/>
  <c r="E31" i="5" l="1"/>
  <c r="D31" i="5"/>
  <c r="C32" i="5"/>
  <c r="B26" i="4"/>
  <c r="F25" i="4"/>
  <c r="C25" i="4"/>
  <c r="D25" i="4" s="1"/>
  <c r="E25" i="4" s="1"/>
  <c r="E32" i="5" l="1"/>
  <c r="D32" i="5"/>
  <c r="C33" i="5"/>
  <c r="C26" i="4"/>
  <c r="D26" i="4" s="1"/>
  <c r="E26" i="4" s="1"/>
  <c r="B27" i="4"/>
  <c r="F26" i="4"/>
  <c r="E33" i="5" l="1"/>
  <c r="D33" i="5"/>
  <c r="C34" i="5"/>
  <c r="F27" i="4"/>
  <c r="B28" i="4"/>
  <c r="C27" i="4"/>
  <c r="D27" i="4" s="1"/>
  <c r="E27" i="4" s="1"/>
  <c r="D34" i="5" l="1"/>
  <c r="E34" i="5"/>
  <c r="C35" i="5"/>
  <c r="B29" i="4"/>
  <c r="C28" i="4"/>
  <c r="D28" i="4" s="1"/>
  <c r="E28" i="4" s="1"/>
  <c r="F28" i="4"/>
  <c r="C36" i="5" l="1"/>
  <c r="E35" i="5"/>
  <c r="D35" i="5"/>
  <c r="C29" i="4"/>
  <c r="D29" i="4" s="1"/>
  <c r="E29" i="4" s="1"/>
  <c r="F29" i="4"/>
  <c r="B30" i="4"/>
  <c r="C37" i="5" l="1"/>
  <c r="D36" i="5"/>
  <c r="E36" i="5"/>
  <c r="B31" i="4"/>
  <c r="F30" i="4"/>
  <c r="C30" i="4"/>
  <c r="D30" i="4" s="1"/>
  <c r="E30" i="4" s="1"/>
  <c r="C38" i="5" l="1"/>
  <c r="E37" i="5"/>
  <c r="D37" i="5"/>
  <c r="F31" i="4"/>
  <c r="C31" i="4"/>
  <c r="D31" i="4" s="1"/>
  <c r="E31" i="4" s="1"/>
  <c r="B32" i="4"/>
  <c r="D38" i="5" l="1"/>
  <c r="C39" i="5"/>
  <c r="E38" i="5"/>
  <c r="C32" i="4"/>
  <c r="D32" i="4" s="1"/>
  <c r="E32" i="4" s="1"/>
  <c r="B33" i="4"/>
  <c r="F32" i="4"/>
  <c r="E39" i="5" l="1"/>
  <c r="D39" i="5"/>
  <c r="C40" i="5"/>
  <c r="B34" i="4"/>
  <c r="F33" i="4"/>
  <c r="C33" i="4"/>
  <c r="D33" i="4" s="1"/>
  <c r="E33" i="4" s="1"/>
  <c r="E40" i="5" l="1"/>
  <c r="C41" i="5"/>
  <c r="D40" i="5"/>
  <c r="C34" i="4"/>
  <c r="D34" i="4" s="1"/>
  <c r="E34" i="4" s="1"/>
  <c r="B35" i="4"/>
  <c r="F34" i="4"/>
  <c r="E41" i="5" l="1"/>
  <c r="D41" i="5"/>
  <c r="C42" i="5"/>
  <c r="F35" i="4"/>
  <c r="B36" i="4"/>
  <c r="C35" i="4"/>
  <c r="D35" i="4" s="1"/>
  <c r="E35" i="4" s="1"/>
  <c r="D42" i="5" l="1"/>
  <c r="G10" i="5" s="1"/>
  <c r="G11" i="5" s="1"/>
  <c r="E42" i="5"/>
  <c r="B37" i="4"/>
  <c r="C36" i="4"/>
  <c r="D36" i="4" s="1"/>
  <c r="E36" i="4" s="1"/>
  <c r="F36" i="4"/>
  <c r="C37" i="4" l="1"/>
  <c r="D37" i="4" s="1"/>
  <c r="E37" i="4" s="1"/>
  <c r="F37" i="4"/>
  <c r="B38" i="4"/>
  <c r="B39" i="4" l="1"/>
  <c r="F38" i="4"/>
  <c r="C38" i="4"/>
  <c r="D38" i="4" s="1"/>
  <c r="E38" i="4" s="1"/>
  <c r="F39" i="4" l="1"/>
  <c r="C39" i="4"/>
  <c r="D39" i="4" s="1"/>
  <c r="E39" i="4" s="1"/>
  <c r="B40" i="4"/>
  <c r="C40" i="4" l="1"/>
  <c r="D40" i="4" s="1"/>
  <c r="E40" i="4" s="1"/>
  <c r="B41" i="4"/>
  <c r="F40" i="4"/>
  <c r="B42" i="4" l="1"/>
  <c r="F41" i="4"/>
  <c r="C41" i="4"/>
  <c r="D41" i="4" s="1"/>
  <c r="E41" i="4" s="1"/>
  <c r="C42" i="4" l="1"/>
  <c r="D42" i="4" s="1"/>
  <c r="E42" i="4" s="1"/>
  <c r="B43" i="4"/>
  <c r="F42" i="4"/>
  <c r="F43" i="4" l="1"/>
  <c r="B44" i="4"/>
  <c r="C43" i="4"/>
  <c r="D43" i="4" s="1"/>
  <c r="E43" i="4" s="1"/>
  <c r="B45" i="4" l="1"/>
  <c r="C44" i="4"/>
  <c r="D44" i="4" s="1"/>
  <c r="E44" i="4" s="1"/>
  <c r="F44" i="4"/>
  <c r="C45" i="4" l="1"/>
  <c r="D45" i="4" s="1"/>
  <c r="E45" i="4" s="1"/>
  <c r="F45" i="4"/>
  <c r="B46" i="4"/>
  <c r="B47" i="4" l="1"/>
  <c r="F46" i="4"/>
  <c r="C46" i="4"/>
  <c r="D46" i="4" s="1"/>
  <c r="E46" i="4" s="1"/>
  <c r="F47" i="4" l="1"/>
  <c r="C47" i="4"/>
  <c r="D47" i="4" s="1"/>
  <c r="E47" i="4" s="1"/>
  <c r="B48" i="4"/>
  <c r="C48" i="4" l="1"/>
  <c r="D48" i="4" s="1"/>
  <c r="E48" i="4" s="1"/>
  <c r="B49" i="4"/>
  <c r="F48" i="4"/>
  <c r="B50" i="4" l="1"/>
  <c r="F49" i="4"/>
  <c r="C49" i="4"/>
  <c r="D49" i="4" s="1"/>
  <c r="E49" i="4" s="1"/>
  <c r="C50" i="4" l="1"/>
  <c r="D50" i="4" s="1"/>
  <c r="E50" i="4" s="1"/>
  <c r="B51" i="4"/>
  <c r="F50" i="4"/>
  <c r="F51" i="4" l="1"/>
  <c r="B52" i="4"/>
  <c r="C51" i="4"/>
  <c r="D51" i="4" s="1"/>
  <c r="E51" i="4" s="1"/>
  <c r="B53" i="4" l="1"/>
  <c r="C52" i="4"/>
  <c r="D52" i="4" s="1"/>
  <c r="E52" i="4" s="1"/>
  <c r="F52" i="4"/>
  <c r="C53" i="4" l="1"/>
  <c r="D53" i="4" s="1"/>
  <c r="E53" i="4" s="1"/>
  <c r="F53" i="4"/>
  <c r="B54" i="4"/>
  <c r="B55" i="4" l="1"/>
  <c r="F54" i="4"/>
  <c r="C54" i="4"/>
  <c r="D54" i="4" s="1"/>
  <c r="E54" i="4" s="1"/>
  <c r="F55" i="4" l="1"/>
  <c r="C55" i="4"/>
  <c r="D55" i="4" s="1"/>
  <c r="E55" i="4" s="1"/>
  <c r="B56" i="4"/>
  <c r="C56" i="4" l="1"/>
  <c r="D56" i="4" s="1"/>
  <c r="E56" i="4" s="1"/>
  <c r="B57" i="4"/>
  <c r="F56" i="4"/>
  <c r="B58" i="4" l="1"/>
  <c r="F57" i="4"/>
  <c r="C57" i="4"/>
  <c r="D57" i="4" s="1"/>
  <c r="E57" i="4" s="1"/>
  <c r="C58" i="4" l="1"/>
  <c r="D58" i="4" s="1"/>
  <c r="E58" i="4" s="1"/>
  <c r="B59" i="4"/>
  <c r="F58" i="4"/>
  <c r="F59" i="4" l="1"/>
  <c r="B60" i="4"/>
  <c r="C59" i="4"/>
  <c r="D59" i="4" s="1"/>
  <c r="E59" i="4" s="1"/>
  <c r="B61" i="4" l="1"/>
  <c r="C60" i="4"/>
  <c r="D60" i="4" s="1"/>
  <c r="E60" i="4" s="1"/>
  <c r="F60" i="4"/>
  <c r="C61" i="4" l="1"/>
  <c r="D61" i="4" s="1"/>
  <c r="E61" i="4" s="1"/>
  <c r="F61" i="4"/>
  <c r="B62" i="4"/>
  <c r="B63" i="4" l="1"/>
  <c r="F62" i="4"/>
  <c r="C62" i="4"/>
  <c r="D62" i="4" s="1"/>
  <c r="E62" i="4" s="1"/>
  <c r="F63" i="4" l="1"/>
  <c r="C63" i="4"/>
  <c r="D63" i="4" s="1"/>
  <c r="E63" i="4" s="1"/>
  <c r="B64" i="4"/>
  <c r="C64" i="4" l="1"/>
  <c r="D64" i="4" s="1"/>
  <c r="E64" i="4" s="1"/>
  <c r="B65" i="4"/>
  <c r="F64" i="4"/>
  <c r="B66" i="4" l="1"/>
  <c r="F65" i="4"/>
  <c r="C65" i="4"/>
  <c r="D65" i="4" s="1"/>
  <c r="E65" i="4" s="1"/>
  <c r="C66" i="4" l="1"/>
  <c r="D66" i="4" s="1"/>
  <c r="E66" i="4" s="1"/>
  <c r="B67" i="4"/>
  <c r="F66" i="4"/>
  <c r="F67" i="4" l="1"/>
  <c r="B68" i="4"/>
  <c r="C67" i="4"/>
  <c r="D67" i="4" s="1"/>
  <c r="E67" i="4" s="1"/>
  <c r="B69" i="4" l="1"/>
  <c r="C68" i="4"/>
  <c r="D68" i="4" s="1"/>
  <c r="E68" i="4" s="1"/>
  <c r="F68" i="4"/>
  <c r="C69" i="4" l="1"/>
  <c r="D69" i="4" s="1"/>
  <c r="E69" i="4" s="1"/>
  <c r="F69" i="4"/>
  <c r="B70" i="4"/>
  <c r="B71" i="4" l="1"/>
  <c r="F70" i="4"/>
  <c r="C70" i="4"/>
  <c r="D70" i="4" s="1"/>
  <c r="E70" i="4" s="1"/>
  <c r="F71" i="4" l="1"/>
  <c r="C71" i="4"/>
  <c r="D71" i="4" s="1"/>
  <c r="E71" i="4" s="1"/>
  <c r="B72" i="4"/>
  <c r="C72" i="4" l="1"/>
  <c r="D72" i="4" s="1"/>
  <c r="E72" i="4" s="1"/>
  <c r="B73" i="4"/>
  <c r="F72" i="4"/>
  <c r="B74" i="4" l="1"/>
  <c r="F73" i="4"/>
  <c r="C73" i="4"/>
  <c r="D73" i="4" s="1"/>
  <c r="E73" i="4" s="1"/>
  <c r="C74" i="4" l="1"/>
  <c r="D74" i="4" s="1"/>
  <c r="E74" i="4" s="1"/>
  <c r="B75" i="4"/>
  <c r="F74" i="4"/>
  <c r="F75" i="4" l="1"/>
  <c r="B76" i="4"/>
  <c r="C75" i="4"/>
  <c r="D75" i="4" s="1"/>
  <c r="E75" i="4" s="1"/>
  <c r="B77" i="4" l="1"/>
  <c r="C76" i="4"/>
  <c r="D76" i="4" s="1"/>
  <c r="E76" i="4" s="1"/>
  <c r="F76" i="4"/>
  <c r="C77" i="4" l="1"/>
  <c r="D77" i="4" s="1"/>
  <c r="E77" i="4" s="1"/>
  <c r="B78" i="4"/>
  <c r="F77" i="4"/>
  <c r="B79" i="4" l="1"/>
  <c r="F78" i="4"/>
  <c r="C78" i="4"/>
  <c r="D78" i="4" s="1"/>
  <c r="E78" i="4" s="1"/>
  <c r="F79" i="4" l="1"/>
  <c r="C79" i="4"/>
  <c r="D79" i="4" s="1"/>
  <c r="E79" i="4" s="1"/>
  <c r="B80" i="4"/>
  <c r="C80" i="4" l="1"/>
  <c r="D80" i="4" s="1"/>
  <c r="E80" i="4" s="1"/>
  <c r="B81" i="4"/>
  <c r="F80" i="4"/>
  <c r="B82" i="4" l="1"/>
  <c r="F81" i="4"/>
  <c r="C81" i="4"/>
  <c r="D81" i="4" s="1"/>
  <c r="E81" i="4" s="1"/>
  <c r="C82" i="4" l="1"/>
  <c r="D82" i="4" s="1"/>
  <c r="E82" i="4" s="1"/>
  <c r="B83" i="4"/>
  <c r="F82" i="4"/>
  <c r="F83" i="4" l="1"/>
  <c r="B84" i="4"/>
  <c r="C83" i="4"/>
  <c r="D83" i="4" s="1"/>
  <c r="E83" i="4" s="1"/>
  <c r="B85" i="4" l="1"/>
  <c r="C84" i="4"/>
  <c r="D84" i="4" s="1"/>
  <c r="E84" i="4" s="1"/>
  <c r="F84" i="4"/>
  <c r="C85" i="4" l="1"/>
  <c r="D85" i="4" s="1"/>
  <c r="E85" i="4" s="1"/>
  <c r="B86" i="4"/>
  <c r="F85" i="4"/>
  <c r="B87" i="4" l="1"/>
  <c r="F86" i="4"/>
  <c r="C86" i="4"/>
  <c r="D86" i="4" s="1"/>
  <c r="E86" i="4" s="1"/>
  <c r="F87" i="4" l="1"/>
  <c r="C87" i="4"/>
  <c r="D87" i="4" s="1"/>
  <c r="E87" i="4" s="1"/>
  <c r="B88" i="4"/>
  <c r="C88" i="4" l="1"/>
  <c r="D88" i="4" s="1"/>
  <c r="E88" i="4" s="1"/>
  <c r="B89" i="4"/>
  <c r="F88" i="4"/>
  <c r="B90" i="4" l="1"/>
  <c r="F89" i="4"/>
  <c r="C89" i="4"/>
  <c r="D89" i="4" s="1"/>
  <c r="E89" i="4" s="1"/>
  <c r="C90" i="4" l="1"/>
  <c r="D90" i="4" s="1"/>
  <c r="E90" i="4" s="1"/>
  <c r="B91" i="4"/>
  <c r="F90" i="4"/>
  <c r="F91" i="4" l="1"/>
  <c r="B92" i="4"/>
  <c r="C91" i="4"/>
  <c r="D91" i="4" s="1"/>
  <c r="E91" i="4" s="1"/>
  <c r="B93" i="4" l="1"/>
  <c r="F92" i="4"/>
  <c r="C92" i="4"/>
  <c r="D92" i="4" s="1"/>
  <c r="E92" i="4" s="1"/>
  <c r="C93" i="4" l="1"/>
  <c r="D93" i="4" s="1"/>
  <c r="E93" i="4" s="1"/>
  <c r="B94" i="4"/>
  <c r="F93" i="4"/>
  <c r="B95" i="4" l="1"/>
  <c r="F94" i="4"/>
  <c r="C94" i="4"/>
  <c r="D94" i="4" s="1"/>
  <c r="E94" i="4" s="1"/>
  <c r="B96" i="4" l="1"/>
  <c r="F95" i="4"/>
  <c r="C95" i="4"/>
  <c r="D95" i="4" s="1"/>
  <c r="E95" i="4" s="1"/>
  <c r="C96" i="4" l="1"/>
  <c r="D96" i="4" s="1"/>
  <c r="E96" i="4" s="1"/>
  <c r="B97" i="4"/>
  <c r="F96" i="4"/>
  <c r="B98" i="4" l="1"/>
  <c r="F97" i="4"/>
  <c r="C97" i="4"/>
  <c r="D97" i="4" s="1"/>
  <c r="E97" i="4" s="1"/>
  <c r="C98" i="4" l="1"/>
  <c r="D98" i="4" s="1"/>
  <c r="E98" i="4" s="1"/>
  <c r="B99" i="4"/>
  <c r="F98" i="4"/>
  <c r="F99" i="4" l="1"/>
  <c r="C99" i="4"/>
  <c r="D99" i="4" s="1"/>
  <c r="E99" i="4" s="1"/>
  <c r="B100" i="4"/>
  <c r="B101" i="4" l="1"/>
  <c r="F100" i="4"/>
  <c r="C100" i="4"/>
  <c r="D100" i="4" s="1"/>
  <c r="E100" i="4" s="1"/>
  <c r="C101" i="4" l="1"/>
  <c r="D101" i="4" s="1"/>
  <c r="E101" i="4" s="1"/>
  <c r="B102" i="4"/>
  <c r="F101" i="4"/>
  <c r="B103" i="4" l="1"/>
  <c r="F102" i="4"/>
  <c r="C102" i="4"/>
  <c r="D102" i="4" s="1"/>
  <c r="E102" i="4" s="1"/>
  <c r="B104" i="4" l="1"/>
  <c r="F103" i="4"/>
  <c r="C103" i="4"/>
  <c r="D103" i="4" s="1"/>
  <c r="E103" i="4" s="1"/>
  <c r="C104" i="4" l="1"/>
  <c r="D104" i="4" s="1"/>
  <c r="E104" i="4" s="1"/>
  <c r="B105" i="4"/>
  <c r="F104" i="4"/>
  <c r="B106" i="4" l="1"/>
  <c r="F105" i="4"/>
  <c r="C105" i="4"/>
  <c r="D105" i="4" s="1"/>
  <c r="E105" i="4" s="1"/>
  <c r="C106" i="4" l="1"/>
  <c r="D106" i="4" s="1"/>
  <c r="E106" i="4" s="1"/>
  <c r="B107" i="4"/>
  <c r="F106" i="4"/>
  <c r="F107" i="4" l="1"/>
  <c r="C107" i="4"/>
  <c r="D107" i="4" s="1"/>
  <c r="E107" i="4" s="1"/>
  <c r="H5" i="4" s="1"/>
  <c r="H6" i="4" s="1"/>
  <c r="B14" i="3" l="1"/>
  <c r="B13" i="3"/>
  <c r="B12" i="3"/>
  <c r="C11" i="3"/>
  <c r="J9" i="3"/>
  <c r="J11" i="3" s="1"/>
  <c r="I9" i="3"/>
  <c r="I11" i="3" s="1"/>
  <c r="H9" i="3"/>
  <c r="H11" i="3" s="1"/>
  <c r="G9" i="3"/>
  <c r="F9" i="3"/>
  <c r="F11" i="3" s="1"/>
  <c r="E9" i="3"/>
  <c r="E11" i="3" s="1"/>
  <c r="D9" i="3"/>
  <c r="D11" i="3" s="1"/>
  <c r="L7" i="3"/>
  <c r="E6" i="3"/>
  <c r="E4" i="3"/>
  <c r="B11" i="2"/>
  <c r="D11" i="2" s="1"/>
  <c r="F10" i="2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C10" i="2"/>
  <c r="D6" i="2"/>
  <c r="D4" i="2"/>
  <c r="D10" i="2" s="1"/>
  <c r="J3" i="2"/>
  <c r="Z108" i="1"/>
  <c r="Y108" i="1"/>
  <c r="X108" i="1"/>
  <c r="W108" i="1"/>
  <c r="V108" i="1"/>
  <c r="U108" i="1"/>
  <c r="T108" i="1"/>
  <c r="S108" i="1"/>
  <c r="R108" i="1"/>
  <c r="Q108" i="1"/>
  <c r="AB10" i="1"/>
  <c r="AB11" i="1" s="1"/>
  <c r="AB12" i="1" s="1"/>
  <c r="AB13" i="1" s="1"/>
  <c r="AB14" i="1" s="1"/>
  <c r="AB15" i="1" s="1"/>
  <c r="AB16" i="1" s="1"/>
  <c r="AB17" i="1" s="1"/>
  <c r="AB18" i="1" s="1"/>
  <c r="AB19" i="1" s="1"/>
  <c r="AB20" i="1" s="1"/>
  <c r="AB21" i="1" s="1"/>
  <c r="AB22" i="1" s="1"/>
  <c r="AB23" i="1" s="1"/>
  <c r="AB24" i="1" s="1"/>
  <c r="AB25" i="1" s="1"/>
  <c r="AB26" i="1" s="1"/>
  <c r="AB27" i="1" s="1"/>
  <c r="AB28" i="1" s="1"/>
  <c r="AB29" i="1" s="1"/>
  <c r="AB30" i="1" s="1"/>
  <c r="AB31" i="1" s="1"/>
  <c r="AB32" i="1" s="1"/>
  <c r="AB33" i="1" s="1"/>
  <c r="AB34" i="1" s="1"/>
  <c r="AB35" i="1" s="1"/>
  <c r="AB36" i="1" s="1"/>
  <c r="AB37" i="1" s="1"/>
  <c r="AB38" i="1" s="1"/>
  <c r="AB39" i="1" s="1"/>
  <c r="AB40" i="1" s="1"/>
  <c r="AB41" i="1" s="1"/>
  <c r="AB42" i="1" s="1"/>
  <c r="AB43" i="1" s="1"/>
  <c r="AB44" i="1" s="1"/>
  <c r="AB45" i="1" s="1"/>
  <c r="AB46" i="1" s="1"/>
  <c r="AB47" i="1" s="1"/>
  <c r="AB48" i="1" s="1"/>
  <c r="AB49" i="1" s="1"/>
  <c r="AB50" i="1" s="1"/>
  <c r="AB51" i="1" s="1"/>
  <c r="AB52" i="1" s="1"/>
  <c r="AB53" i="1" s="1"/>
  <c r="AB54" i="1" s="1"/>
  <c r="AB55" i="1" s="1"/>
  <c r="AB56" i="1" s="1"/>
  <c r="AB57" i="1" s="1"/>
  <c r="AB58" i="1" s="1"/>
  <c r="AB59" i="1" s="1"/>
  <c r="AB60" i="1" s="1"/>
  <c r="AB61" i="1" s="1"/>
  <c r="AB62" i="1" s="1"/>
  <c r="AB63" i="1" s="1"/>
  <c r="AB64" i="1" s="1"/>
  <c r="AB65" i="1" s="1"/>
  <c r="AB66" i="1" s="1"/>
  <c r="AB67" i="1" s="1"/>
  <c r="AB68" i="1" s="1"/>
  <c r="AB69" i="1" s="1"/>
  <c r="AB70" i="1" s="1"/>
  <c r="AB71" i="1" s="1"/>
  <c r="AB72" i="1" s="1"/>
  <c r="AB73" i="1" s="1"/>
  <c r="AB74" i="1" s="1"/>
  <c r="AB75" i="1" s="1"/>
  <c r="AB76" i="1" s="1"/>
  <c r="AB77" i="1" s="1"/>
  <c r="AB78" i="1" s="1"/>
  <c r="AB79" i="1" s="1"/>
  <c r="AB80" i="1" s="1"/>
  <c r="AB81" i="1" s="1"/>
  <c r="AB82" i="1" s="1"/>
  <c r="AB83" i="1" s="1"/>
  <c r="AB84" i="1" s="1"/>
  <c r="AB85" i="1" s="1"/>
  <c r="AB86" i="1" s="1"/>
  <c r="AB87" i="1" s="1"/>
  <c r="AB88" i="1" s="1"/>
  <c r="AB89" i="1" s="1"/>
  <c r="AB90" i="1" s="1"/>
  <c r="AB91" i="1" s="1"/>
  <c r="AB92" i="1" s="1"/>
  <c r="AB93" i="1" s="1"/>
  <c r="AB94" i="1" s="1"/>
  <c r="AB95" i="1" s="1"/>
  <c r="AB96" i="1" s="1"/>
  <c r="AB97" i="1" s="1"/>
  <c r="AB98" i="1" s="1"/>
  <c r="AB99" i="1" s="1"/>
  <c r="AB100" i="1" s="1"/>
  <c r="AB101" i="1" s="1"/>
  <c r="AB102" i="1" s="1"/>
  <c r="AB103" i="1" s="1"/>
  <c r="AB104" i="1" s="1"/>
  <c r="AB105" i="1" s="1"/>
  <c r="AB106" i="1" s="1"/>
  <c r="AB107" i="1" s="1"/>
  <c r="AB108" i="1" s="1"/>
  <c r="B10" i="1"/>
  <c r="B11" i="1" s="1"/>
  <c r="AB9" i="1"/>
  <c r="P9" i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P41" i="1" s="1"/>
  <c r="P42" i="1" s="1"/>
  <c r="P43" i="1" s="1"/>
  <c r="P44" i="1" s="1"/>
  <c r="P45" i="1" s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P58" i="1" s="1"/>
  <c r="P59" i="1" s="1"/>
  <c r="P60" i="1" s="1"/>
  <c r="P61" i="1" s="1"/>
  <c r="P62" i="1" s="1"/>
  <c r="P63" i="1" s="1"/>
  <c r="P64" i="1" s="1"/>
  <c r="P65" i="1" s="1"/>
  <c r="P66" i="1" s="1"/>
  <c r="P67" i="1" s="1"/>
  <c r="P68" i="1" s="1"/>
  <c r="P69" i="1" s="1"/>
  <c r="P70" i="1" s="1"/>
  <c r="P71" i="1" s="1"/>
  <c r="P72" i="1" s="1"/>
  <c r="P73" i="1" s="1"/>
  <c r="P74" i="1" s="1"/>
  <c r="P75" i="1" s="1"/>
  <c r="P76" i="1" s="1"/>
  <c r="P77" i="1" s="1"/>
  <c r="P78" i="1" s="1"/>
  <c r="P79" i="1" s="1"/>
  <c r="P80" i="1" s="1"/>
  <c r="P81" i="1" s="1"/>
  <c r="P82" i="1" s="1"/>
  <c r="P83" i="1" s="1"/>
  <c r="P84" i="1" s="1"/>
  <c r="P85" i="1" s="1"/>
  <c r="P86" i="1" s="1"/>
  <c r="P87" i="1" s="1"/>
  <c r="P88" i="1" s="1"/>
  <c r="P89" i="1" s="1"/>
  <c r="P90" i="1" s="1"/>
  <c r="P91" i="1" s="1"/>
  <c r="P92" i="1" s="1"/>
  <c r="P93" i="1" s="1"/>
  <c r="P94" i="1" s="1"/>
  <c r="P95" i="1" s="1"/>
  <c r="P96" i="1" s="1"/>
  <c r="P97" i="1" s="1"/>
  <c r="P98" i="1" s="1"/>
  <c r="P99" i="1" s="1"/>
  <c r="P100" i="1" s="1"/>
  <c r="P101" i="1" s="1"/>
  <c r="P102" i="1" s="1"/>
  <c r="P103" i="1" s="1"/>
  <c r="P104" i="1" s="1"/>
  <c r="P105" i="1" s="1"/>
  <c r="P106" i="1" s="1"/>
  <c r="P107" i="1" s="1"/>
  <c r="P108" i="1" s="1"/>
  <c r="N9" i="1"/>
  <c r="G9" i="1"/>
  <c r="F9" i="1"/>
  <c r="B9" i="1"/>
  <c r="E9" i="1" s="1"/>
  <c r="N8" i="1"/>
  <c r="F8" i="1"/>
  <c r="E8" i="1"/>
  <c r="AF7" i="1"/>
  <c r="AG7" i="1" s="1"/>
  <c r="AH7" i="1" s="1"/>
  <c r="AI7" i="1" s="1"/>
  <c r="AJ7" i="1" s="1"/>
  <c r="AK7" i="1" s="1"/>
  <c r="AE7" i="1"/>
  <c r="AD7" i="1"/>
  <c r="T7" i="1"/>
  <c r="U7" i="1" s="1"/>
  <c r="V7" i="1" s="1"/>
  <c r="W7" i="1" s="1"/>
  <c r="X7" i="1" s="1"/>
  <c r="Y7" i="1" s="1"/>
  <c r="S7" i="1"/>
  <c r="R7" i="1"/>
  <c r="H7" i="1"/>
  <c r="G7" i="1"/>
  <c r="F7" i="1"/>
  <c r="F11" i="1" s="1"/>
  <c r="C3" i="1"/>
  <c r="B3" i="1"/>
  <c r="C9" i="1" s="1"/>
  <c r="H14" i="3" l="1"/>
  <c r="G14" i="3"/>
  <c r="F14" i="3"/>
  <c r="B15" i="3"/>
  <c r="E14" i="3"/>
  <c r="D14" i="3"/>
  <c r="C14" i="3"/>
  <c r="I14" i="3" s="1"/>
  <c r="G12" i="3"/>
  <c r="G11" i="3"/>
  <c r="K11" i="3" s="1"/>
  <c r="I12" i="3"/>
  <c r="J12" i="3"/>
  <c r="C12" i="3"/>
  <c r="D12" i="3"/>
  <c r="I13" i="3"/>
  <c r="J13" i="3"/>
  <c r="C13" i="3"/>
  <c r="E13" i="3" s="1"/>
  <c r="E10" i="2"/>
  <c r="C11" i="2"/>
  <c r="E11" i="2" s="1"/>
  <c r="B12" i="2"/>
  <c r="S9" i="1"/>
  <c r="Z9" i="1"/>
  <c r="R9" i="1"/>
  <c r="Q9" i="1"/>
  <c r="E11" i="1"/>
  <c r="C11" i="1"/>
  <c r="B12" i="1"/>
  <c r="N11" i="1"/>
  <c r="C10" i="1"/>
  <c r="G11" i="1"/>
  <c r="I7" i="1"/>
  <c r="H8" i="1"/>
  <c r="H9" i="1"/>
  <c r="T9" i="1" s="1"/>
  <c r="H11" i="1"/>
  <c r="C8" i="1"/>
  <c r="E10" i="1"/>
  <c r="F10" i="1"/>
  <c r="N10" i="1"/>
  <c r="F12" i="1"/>
  <c r="G10" i="1"/>
  <c r="G12" i="1"/>
  <c r="H10" i="1"/>
  <c r="H12" i="1"/>
  <c r="G8" i="1"/>
  <c r="AA108" i="1"/>
  <c r="F13" i="3" l="1"/>
  <c r="D13" i="3"/>
  <c r="B16" i="3"/>
  <c r="E15" i="3"/>
  <c r="C15" i="3"/>
  <c r="D15" i="3" s="1"/>
  <c r="J15" i="3"/>
  <c r="I15" i="3"/>
  <c r="H15" i="3"/>
  <c r="G15" i="3"/>
  <c r="F12" i="3"/>
  <c r="E12" i="3"/>
  <c r="K12" i="3" s="1"/>
  <c r="H12" i="3"/>
  <c r="J14" i="3"/>
  <c r="K14" i="3" s="1"/>
  <c r="H13" i="3"/>
  <c r="G13" i="3"/>
  <c r="B13" i="2"/>
  <c r="D12" i="2"/>
  <c r="C12" i="2"/>
  <c r="E12" i="2" s="1"/>
  <c r="I12" i="1"/>
  <c r="I10" i="1"/>
  <c r="J7" i="1"/>
  <c r="I8" i="1"/>
  <c r="I11" i="1"/>
  <c r="I9" i="1"/>
  <c r="U9" i="1" s="1"/>
  <c r="B13" i="1"/>
  <c r="N12" i="1"/>
  <c r="E12" i="1"/>
  <c r="C12" i="1"/>
  <c r="U11" i="1"/>
  <c r="T11" i="1"/>
  <c r="S11" i="1"/>
  <c r="Z11" i="1"/>
  <c r="R11" i="1"/>
  <c r="Q11" i="1"/>
  <c r="Q8" i="1"/>
  <c r="S8" i="1"/>
  <c r="U8" i="1"/>
  <c r="Z8" i="1"/>
  <c r="T8" i="1"/>
  <c r="R8" i="1"/>
  <c r="Z10" i="1"/>
  <c r="R10" i="1"/>
  <c r="Q10" i="1"/>
  <c r="U10" i="1"/>
  <c r="T10" i="1"/>
  <c r="S10" i="1"/>
  <c r="F15" i="3" l="1"/>
  <c r="K15" i="3" s="1"/>
  <c r="C16" i="3"/>
  <c r="H16" i="3" s="1"/>
  <c r="J16" i="3"/>
  <c r="B17" i="3"/>
  <c r="K13" i="3"/>
  <c r="B14" i="2"/>
  <c r="C13" i="2"/>
  <c r="D13" i="2"/>
  <c r="B14" i="1"/>
  <c r="N13" i="1"/>
  <c r="C13" i="1"/>
  <c r="E13" i="1"/>
  <c r="F13" i="1"/>
  <c r="G13" i="1"/>
  <c r="H13" i="1"/>
  <c r="J14" i="1"/>
  <c r="J13" i="1"/>
  <c r="J11" i="1"/>
  <c r="V11" i="1" s="1"/>
  <c r="J9" i="1"/>
  <c r="V9" i="1" s="1"/>
  <c r="J8" i="1"/>
  <c r="V8" i="1" s="1"/>
  <c r="K7" i="1"/>
  <c r="J12" i="1"/>
  <c r="V12" i="1" s="1"/>
  <c r="J10" i="1"/>
  <c r="V10" i="1" s="1"/>
  <c r="U12" i="1"/>
  <c r="R12" i="1"/>
  <c r="Z12" i="1"/>
  <c r="Q12" i="1"/>
  <c r="T12" i="1"/>
  <c r="S12" i="1"/>
  <c r="I13" i="1"/>
  <c r="I16" i="3" l="1"/>
  <c r="H17" i="3"/>
  <c r="G17" i="3"/>
  <c r="F17" i="3"/>
  <c r="B18" i="3"/>
  <c r="E17" i="3"/>
  <c r="D17" i="3"/>
  <c r="K17" i="3" s="1"/>
  <c r="C17" i="3"/>
  <c r="J17" i="3"/>
  <c r="I17" i="3"/>
  <c r="D16" i="3"/>
  <c r="E16" i="3"/>
  <c r="G16" i="3"/>
  <c r="F16" i="3"/>
  <c r="E13" i="2"/>
  <c r="D14" i="2"/>
  <c r="C14" i="2"/>
  <c r="E14" i="2" s="1"/>
  <c r="B15" i="2"/>
  <c r="E14" i="1"/>
  <c r="B15" i="1"/>
  <c r="N14" i="1"/>
  <c r="C14" i="1"/>
  <c r="F14" i="1"/>
  <c r="H14" i="1"/>
  <c r="G14" i="1"/>
  <c r="I14" i="1"/>
  <c r="K14" i="1"/>
  <c r="K11" i="1"/>
  <c r="W11" i="1" s="1"/>
  <c r="K9" i="1"/>
  <c r="W9" i="1" s="1"/>
  <c r="L7" i="1"/>
  <c r="K8" i="1"/>
  <c r="W8" i="1" s="1"/>
  <c r="K13" i="1"/>
  <c r="W13" i="1" s="1"/>
  <c r="K12" i="1"/>
  <c r="W12" i="1" s="1"/>
  <c r="K10" i="1"/>
  <c r="W10" i="1" s="1"/>
  <c r="K15" i="1"/>
  <c r="Z13" i="1"/>
  <c r="R13" i="1"/>
  <c r="Q13" i="1"/>
  <c r="U13" i="1"/>
  <c r="S13" i="1"/>
  <c r="V13" i="1"/>
  <c r="T13" i="1"/>
  <c r="B19" i="3" l="1"/>
  <c r="C18" i="3"/>
  <c r="F18" i="3" s="1"/>
  <c r="J18" i="3"/>
  <c r="I18" i="3"/>
  <c r="H18" i="3"/>
  <c r="G18" i="3"/>
  <c r="K16" i="3"/>
  <c r="B16" i="2"/>
  <c r="D15" i="2"/>
  <c r="C15" i="2"/>
  <c r="E15" i="2" s="1"/>
  <c r="V14" i="1"/>
  <c r="U14" i="1"/>
  <c r="S14" i="1"/>
  <c r="Z14" i="1"/>
  <c r="R14" i="1"/>
  <c r="Q14" i="1"/>
  <c r="W14" i="1"/>
  <c r="T14" i="1"/>
  <c r="B16" i="1"/>
  <c r="N15" i="1"/>
  <c r="E15" i="1"/>
  <c r="C15" i="1"/>
  <c r="G15" i="1"/>
  <c r="F15" i="1"/>
  <c r="H15" i="1"/>
  <c r="I15" i="1"/>
  <c r="J15" i="1"/>
  <c r="L16" i="1"/>
  <c r="L14" i="1"/>
  <c r="X14" i="1" s="1"/>
  <c r="L15" i="1"/>
  <c r="L11" i="1"/>
  <c r="X11" i="1" s="1"/>
  <c r="L9" i="1"/>
  <c r="X9" i="1" s="1"/>
  <c r="L8" i="1"/>
  <c r="X8" i="1" s="1"/>
  <c r="L13" i="1"/>
  <c r="X13" i="1" s="1"/>
  <c r="L12" i="1"/>
  <c r="X12" i="1" s="1"/>
  <c r="L10" i="1"/>
  <c r="X10" i="1" s="1"/>
  <c r="M7" i="1"/>
  <c r="D18" i="3" l="1"/>
  <c r="E18" i="3"/>
  <c r="I19" i="3"/>
  <c r="H19" i="3"/>
  <c r="G19" i="3"/>
  <c r="C19" i="3"/>
  <c r="F19" i="3" s="1"/>
  <c r="B20" i="3"/>
  <c r="E19" i="3"/>
  <c r="B17" i="2"/>
  <c r="C16" i="2"/>
  <c r="D16" i="2"/>
  <c r="Z15" i="1"/>
  <c r="R15" i="1"/>
  <c r="Q15" i="1"/>
  <c r="W15" i="1"/>
  <c r="V15" i="1"/>
  <c r="U15" i="1"/>
  <c r="S15" i="1"/>
  <c r="X15" i="1"/>
  <c r="T15" i="1"/>
  <c r="M16" i="1"/>
  <c r="M14" i="1"/>
  <c r="Y14" i="1" s="1"/>
  <c r="M15" i="1"/>
  <c r="Y15" i="1" s="1"/>
  <c r="M11" i="1"/>
  <c r="Y11" i="1" s="1"/>
  <c r="AA11" i="1" s="1"/>
  <c r="M9" i="1"/>
  <c r="Y9" i="1" s="1"/>
  <c r="M8" i="1"/>
  <c r="Y8" i="1" s="1"/>
  <c r="M13" i="1"/>
  <c r="Y13" i="1" s="1"/>
  <c r="M12" i="1"/>
  <c r="Y12" i="1" s="1"/>
  <c r="M10" i="1"/>
  <c r="Y10" i="1" s="1"/>
  <c r="AA12" i="1"/>
  <c r="E16" i="1"/>
  <c r="B17" i="1"/>
  <c r="N16" i="1"/>
  <c r="C16" i="1"/>
  <c r="G16" i="1"/>
  <c r="F16" i="1"/>
  <c r="H16" i="1"/>
  <c r="I16" i="1"/>
  <c r="J16" i="1"/>
  <c r="K16" i="1"/>
  <c r="AA10" i="1"/>
  <c r="AA14" i="1"/>
  <c r="AA8" i="1"/>
  <c r="AA9" i="1"/>
  <c r="D19" i="3" l="1"/>
  <c r="J19" i="3"/>
  <c r="B21" i="3"/>
  <c r="E20" i="3"/>
  <c r="C20" i="3"/>
  <c r="H20" i="3" s="1"/>
  <c r="K18" i="3"/>
  <c r="E16" i="2"/>
  <c r="C17" i="2"/>
  <c r="E17" i="2" s="1"/>
  <c r="B18" i="2"/>
  <c r="D17" i="2"/>
  <c r="AA15" i="1"/>
  <c r="B18" i="1"/>
  <c r="N17" i="1"/>
  <c r="E17" i="1"/>
  <c r="C17" i="1"/>
  <c r="F17" i="1"/>
  <c r="H17" i="1"/>
  <c r="G17" i="1"/>
  <c r="I17" i="1"/>
  <c r="J17" i="1"/>
  <c r="K17" i="1"/>
  <c r="L17" i="1"/>
  <c r="M17" i="1"/>
  <c r="AA13" i="1"/>
  <c r="V16" i="1"/>
  <c r="U16" i="1"/>
  <c r="S16" i="1"/>
  <c r="Z16" i="1"/>
  <c r="R16" i="1"/>
  <c r="Y16" i="1"/>
  <c r="Q16" i="1"/>
  <c r="W16" i="1"/>
  <c r="X16" i="1"/>
  <c r="T16" i="1"/>
  <c r="D20" i="3" l="1"/>
  <c r="C21" i="3"/>
  <c r="D21" i="3" s="1"/>
  <c r="J21" i="3"/>
  <c r="I21" i="3"/>
  <c r="H21" i="3"/>
  <c r="B22" i="3"/>
  <c r="G21" i="3"/>
  <c r="F21" i="3"/>
  <c r="F20" i="3"/>
  <c r="I20" i="3"/>
  <c r="G20" i="3"/>
  <c r="J20" i="3"/>
  <c r="K19" i="3"/>
  <c r="B19" i="2"/>
  <c r="D18" i="2"/>
  <c r="C18" i="2"/>
  <c r="E18" i="1"/>
  <c r="B19" i="1"/>
  <c r="N18" i="1"/>
  <c r="C18" i="1"/>
  <c r="F18" i="1"/>
  <c r="G18" i="1"/>
  <c r="H18" i="1"/>
  <c r="I18" i="1"/>
  <c r="J18" i="1"/>
  <c r="K18" i="1"/>
  <c r="L18" i="1"/>
  <c r="M18" i="1"/>
  <c r="AA16" i="1"/>
  <c r="Z17" i="1"/>
  <c r="R17" i="1"/>
  <c r="Y17" i="1"/>
  <c r="Q17" i="1"/>
  <c r="W17" i="1"/>
  <c r="V17" i="1"/>
  <c r="U17" i="1"/>
  <c r="S17" i="1"/>
  <c r="X17" i="1"/>
  <c r="T17" i="1"/>
  <c r="G22" i="3" l="1"/>
  <c r="B23" i="3"/>
  <c r="E22" i="3"/>
  <c r="C22" i="3"/>
  <c r="D22" i="3" s="1"/>
  <c r="E21" i="3"/>
  <c r="K21" i="3" s="1"/>
  <c r="K20" i="3"/>
  <c r="C19" i="2"/>
  <c r="E19" i="2" s="1"/>
  <c r="B20" i="2"/>
  <c r="D19" i="2"/>
  <c r="E18" i="2"/>
  <c r="V18" i="1"/>
  <c r="U18" i="1"/>
  <c r="S18" i="1"/>
  <c r="Z18" i="1"/>
  <c r="R18" i="1"/>
  <c r="Y18" i="1"/>
  <c r="Q18" i="1"/>
  <c r="W18" i="1"/>
  <c r="X18" i="1"/>
  <c r="T18" i="1"/>
  <c r="B20" i="1"/>
  <c r="N19" i="1"/>
  <c r="E19" i="1"/>
  <c r="C19" i="1"/>
  <c r="F19" i="1"/>
  <c r="H19" i="1"/>
  <c r="G19" i="1"/>
  <c r="I19" i="1"/>
  <c r="J19" i="1"/>
  <c r="K19" i="1"/>
  <c r="L19" i="1"/>
  <c r="M19" i="1"/>
  <c r="AA17" i="1"/>
  <c r="B24" i="3" l="1"/>
  <c r="C23" i="3"/>
  <c r="I23" i="3" s="1"/>
  <c r="J23" i="3"/>
  <c r="J22" i="3"/>
  <c r="F22" i="3"/>
  <c r="K22" i="3" s="1"/>
  <c r="H22" i="3"/>
  <c r="I22" i="3"/>
  <c r="D20" i="2"/>
  <c r="C20" i="2"/>
  <c r="E20" i="2" s="1"/>
  <c r="B21" i="2"/>
  <c r="Z19" i="1"/>
  <c r="R19" i="1"/>
  <c r="Y19" i="1"/>
  <c r="Q19" i="1"/>
  <c r="W19" i="1"/>
  <c r="V19" i="1"/>
  <c r="U19" i="1"/>
  <c r="S19" i="1"/>
  <c r="X19" i="1"/>
  <c r="T19" i="1"/>
  <c r="AA18" i="1"/>
  <c r="E20" i="1"/>
  <c r="B21" i="1"/>
  <c r="N20" i="1"/>
  <c r="C20" i="1"/>
  <c r="F20" i="1"/>
  <c r="H20" i="1"/>
  <c r="G20" i="1"/>
  <c r="I20" i="1"/>
  <c r="J20" i="1"/>
  <c r="K20" i="1"/>
  <c r="L20" i="1"/>
  <c r="M20" i="1"/>
  <c r="D23" i="3" l="1"/>
  <c r="E23" i="3"/>
  <c r="C24" i="3"/>
  <c r="J24" i="3" s="1"/>
  <c r="G24" i="3"/>
  <c r="F24" i="3"/>
  <c r="D24" i="3"/>
  <c r="B25" i="3"/>
  <c r="E24" i="3"/>
  <c r="G23" i="3"/>
  <c r="F23" i="3"/>
  <c r="H23" i="3"/>
  <c r="B22" i="2"/>
  <c r="D21" i="2"/>
  <c r="C21" i="2"/>
  <c r="B22" i="1"/>
  <c r="N21" i="1"/>
  <c r="E21" i="1"/>
  <c r="C21" i="1"/>
  <c r="H21" i="1"/>
  <c r="G21" i="1"/>
  <c r="F21" i="1"/>
  <c r="I21" i="1"/>
  <c r="J21" i="1"/>
  <c r="K21" i="1"/>
  <c r="L21" i="1"/>
  <c r="M21" i="1"/>
  <c r="AA19" i="1"/>
  <c r="V20" i="1"/>
  <c r="U20" i="1"/>
  <c r="S20" i="1"/>
  <c r="Z20" i="1"/>
  <c r="R20" i="1"/>
  <c r="Y20" i="1"/>
  <c r="Q20" i="1"/>
  <c r="W20" i="1"/>
  <c r="T20" i="1"/>
  <c r="X20" i="1"/>
  <c r="H24" i="3" l="1"/>
  <c r="I24" i="3"/>
  <c r="K24" i="3" s="1"/>
  <c r="G25" i="3"/>
  <c r="B26" i="3"/>
  <c r="E25" i="3"/>
  <c r="D25" i="3"/>
  <c r="C25" i="3"/>
  <c r="H25" i="3" s="1"/>
  <c r="J25" i="3"/>
  <c r="K23" i="3"/>
  <c r="E21" i="2"/>
  <c r="D22" i="2"/>
  <c r="C22" i="2"/>
  <c r="B23" i="2"/>
  <c r="AA20" i="1"/>
  <c r="Z21" i="1"/>
  <c r="R21" i="1"/>
  <c r="Y21" i="1"/>
  <c r="Q21" i="1"/>
  <c r="W21" i="1"/>
  <c r="V21" i="1"/>
  <c r="U21" i="1"/>
  <c r="S21" i="1"/>
  <c r="X21" i="1"/>
  <c r="T21" i="1"/>
  <c r="E22" i="1"/>
  <c r="B23" i="1"/>
  <c r="N22" i="1"/>
  <c r="C22" i="1"/>
  <c r="H22" i="1"/>
  <c r="F22" i="1"/>
  <c r="G22" i="1"/>
  <c r="I22" i="1"/>
  <c r="J22" i="1"/>
  <c r="K22" i="1"/>
  <c r="L22" i="1"/>
  <c r="M22" i="1"/>
  <c r="B27" i="3" l="1"/>
  <c r="C26" i="3"/>
  <c r="H26" i="3" s="1"/>
  <c r="J26" i="3"/>
  <c r="F26" i="3"/>
  <c r="I26" i="3"/>
  <c r="F25" i="3"/>
  <c r="K25" i="3" s="1"/>
  <c r="I25" i="3"/>
  <c r="B24" i="2"/>
  <c r="D23" i="2"/>
  <c r="C23" i="2"/>
  <c r="E22" i="2"/>
  <c r="B24" i="1"/>
  <c r="N23" i="1"/>
  <c r="E23" i="1"/>
  <c r="C23" i="1"/>
  <c r="H23" i="1"/>
  <c r="G23" i="1"/>
  <c r="F23" i="1"/>
  <c r="I23" i="1"/>
  <c r="J23" i="1"/>
  <c r="K23" i="1"/>
  <c r="L23" i="1"/>
  <c r="M23" i="1"/>
  <c r="AA21" i="1"/>
  <c r="V22" i="1"/>
  <c r="U22" i="1"/>
  <c r="S22" i="1"/>
  <c r="Z22" i="1"/>
  <c r="R22" i="1"/>
  <c r="Y22" i="1"/>
  <c r="Q22" i="1"/>
  <c r="W22" i="1"/>
  <c r="X22" i="1"/>
  <c r="T22" i="1"/>
  <c r="D26" i="3" l="1"/>
  <c r="E26" i="3"/>
  <c r="G26" i="3"/>
  <c r="G27" i="3"/>
  <c r="B28" i="3"/>
  <c r="C27" i="3"/>
  <c r="F27" i="3" s="1"/>
  <c r="E23" i="2"/>
  <c r="B25" i="2"/>
  <c r="C24" i="2"/>
  <c r="D24" i="2"/>
  <c r="Z23" i="1"/>
  <c r="R23" i="1"/>
  <c r="Y23" i="1"/>
  <c r="Q23" i="1"/>
  <c r="W23" i="1"/>
  <c r="V23" i="1"/>
  <c r="U23" i="1"/>
  <c r="S23" i="1"/>
  <c r="X23" i="1"/>
  <c r="T23" i="1"/>
  <c r="AA22" i="1"/>
  <c r="E24" i="1"/>
  <c r="B25" i="1"/>
  <c r="N24" i="1"/>
  <c r="C24" i="1"/>
  <c r="H24" i="1"/>
  <c r="G24" i="1"/>
  <c r="F24" i="1"/>
  <c r="I24" i="1"/>
  <c r="J24" i="1"/>
  <c r="K24" i="1"/>
  <c r="L24" i="1"/>
  <c r="M24" i="1"/>
  <c r="H27" i="3" l="1"/>
  <c r="I27" i="3"/>
  <c r="D27" i="3"/>
  <c r="J27" i="3"/>
  <c r="E27" i="3"/>
  <c r="F28" i="3"/>
  <c r="B29" i="3"/>
  <c r="D28" i="3"/>
  <c r="C28" i="3"/>
  <c r="E28" i="3" s="1"/>
  <c r="H28" i="3"/>
  <c r="J28" i="3"/>
  <c r="K26" i="3"/>
  <c r="E24" i="2"/>
  <c r="D25" i="2"/>
  <c r="C25" i="2"/>
  <c r="B26" i="2"/>
  <c r="B26" i="1"/>
  <c r="N25" i="1"/>
  <c r="E25" i="1"/>
  <c r="C25" i="1"/>
  <c r="H25" i="1"/>
  <c r="F25" i="1"/>
  <c r="G25" i="1"/>
  <c r="I25" i="1"/>
  <c r="J25" i="1"/>
  <c r="K25" i="1"/>
  <c r="L25" i="1"/>
  <c r="M25" i="1"/>
  <c r="AA23" i="1"/>
  <c r="V24" i="1"/>
  <c r="U24" i="1"/>
  <c r="S24" i="1"/>
  <c r="Z24" i="1"/>
  <c r="R24" i="1"/>
  <c r="Y24" i="1"/>
  <c r="Q24" i="1"/>
  <c r="W24" i="1"/>
  <c r="X24" i="1"/>
  <c r="T24" i="1"/>
  <c r="C29" i="3" l="1"/>
  <c r="D29" i="3" s="1"/>
  <c r="B30" i="3"/>
  <c r="H29" i="3"/>
  <c r="G29" i="3"/>
  <c r="F29" i="3"/>
  <c r="I28" i="3"/>
  <c r="K28" i="3" s="1"/>
  <c r="G28" i="3"/>
  <c r="K27" i="3"/>
  <c r="B27" i="2"/>
  <c r="D26" i="2"/>
  <c r="C26" i="2"/>
  <c r="E25" i="2"/>
  <c r="Z25" i="1"/>
  <c r="R25" i="1"/>
  <c r="Y25" i="1"/>
  <c r="Q25" i="1"/>
  <c r="W25" i="1"/>
  <c r="V25" i="1"/>
  <c r="U25" i="1"/>
  <c r="S25" i="1"/>
  <c r="X25" i="1"/>
  <c r="T25" i="1"/>
  <c r="AA24" i="1"/>
  <c r="E26" i="1"/>
  <c r="B27" i="1"/>
  <c r="N26" i="1"/>
  <c r="C26" i="1"/>
  <c r="G26" i="1"/>
  <c r="F26" i="1"/>
  <c r="H26" i="1"/>
  <c r="I26" i="1"/>
  <c r="J26" i="1"/>
  <c r="K26" i="1"/>
  <c r="L26" i="1"/>
  <c r="M26" i="1"/>
  <c r="G30" i="3" l="1"/>
  <c r="F30" i="3"/>
  <c r="B31" i="3"/>
  <c r="D30" i="3"/>
  <c r="C30" i="3"/>
  <c r="E30" i="3" s="1"/>
  <c r="I29" i="3"/>
  <c r="J29" i="3"/>
  <c r="E29" i="3"/>
  <c r="K29" i="3" s="1"/>
  <c r="E26" i="2"/>
  <c r="C27" i="2"/>
  <c r="B28" i="2"/>
  <c r="D27" i="2"/>
  <c r="E27" i="1"/>
  <c r="N27" i="1"/>
  <c r="B28" i="1"/>
  <c r="C27" i="1"/>
  <c r="F27" i="1"/>
  <c r="G27" i="1"/>
  <c r="H27" i="1"/>
  <c r="I27" i="1"/>
  <c r="J27" i="1"/>
  <c r="K27" i="1"/>
  <c r="L27" i="1"/>
  <c r="M27" i="1"/>
  <c r="AA25" i="1"/>
  <c r="Z26" i="1"/>
  <c r="V26" i="1"/>
  <c r="W26" i="1"/>
  <c r="U26" i="1"/>
  <c r="S26" i="1"/>
  <c r="R26" i="1"/>
  <c r="Q26" i="1"/>
  <c r="X26" i="1"/>
  <c r="Y26" i="1"/>
  <c r="T26" i="1"/>
  <c r="H30" i="3" l="1"/>
  <c r="B32" i="3"/>
  <c r="D31" i="3"/>
  <c r="C31" i="3"/>
  <c r="I31" i="3" s="1"/>
  <c r="J31" i="3"/>
  <c r="I30" i="3"/>
  <c r="K30" i="3" s="1"/>
  <c r="J30" i="3"/>
  <c r="D28" i="2"/>
  <c r="C28" i="2"/>
  <c r="B29" i="2"/>
  <c r="E27" i="2"/>
  <c r="V27" i="1"/>
  <c r="U27" i="1"/>
  <c r="Z27" i="1"/>
  <c r="R27" i="1"/>
  <c r="Y27" i="1"/>
  <c r="Q27" i="1"/>
  <c r="X27" i="1"/>
  <c r="W27" i="1"/>
  <c r="S27" i="1"/>
  <c r="T27" i="1"/>
  <c r="AA26" i="1"/>
  <c r="B29" i="1"/>
  <c r="N28" i="1"/>
  <c r="E28" i="1"/>
  <c r="C28" i="1"/>
  <c r="H28" i="1"/>
  <c r="G28" i="1"/>
  <c r="F28" i="1"/>
  <c r="I28" i="1"/>
  <c r="J28" i="1"/>
  <c r="K28" i="1"/>
  <c r="L28" i="1"/>
  <c r="M28" i="1"/>
  <c r="E31" i="3" l="1"/>
  <c r="C32" i="3"/>
  <c r="F32" i="3" s="1"/>
  <c r="J32" i="3"/>
  <c r="I32" i="3"/>
  <c r="H32" i="3"/>
  <c r="G32" i="3"/>
  <c r="D32" i="3"/>
  <c r="B33" i="3"/>
  <c r="E32" i="3"/>
  <c r="G31" i="3"/>
  <c r="F31" i="3"/>
  <c r="K31" i="3" s="1"/>
  <c r="H31" i="3"/>
  <c r="B30" i="2"/>
  <c r="D29" i="2"/>
  <c r="C29" i="2"/>
  <c r="E28" i="2"/>
  <c r="Z28" i="1"/>
  <c r="R28" i="1"/>
  <c r="Y28" i="1"/>
  <c r="Q28" i="1"/>
  <c r="W28" i="1"/>
  <c r="V28" i="1"/>
  <c r="U28" i="1"/>
  <c r="X28" i="1"/>
  <c r="T28" i="1"/>
  <c r="S28" i="1"/>
  <c r="AA27" i="1"/>
  <c r="E29" i="1"/>
  <c r="B30" i="1"/>
  <c r="N29" i="1"/>
  <c r="C29" i="1"/>
  <c r="G29" i="1"/>
  <c r="F29" i="1"/>
  <c r="H29" i="1"/>
  <c r="I29" i="1"/>
  <c r="J29" i="1"/>
  <c r="K29" i="1"/>
  <c r="L29" i="1"/>
  <c r="M29" i="1"/>
  <c r="K32" i="3" l="1"/>
  <c r="H33" i="3"/>
  <c r="G33" i="3"/>
  <c r="F33" i="3"/>
  <c r="B34" i="3"/>
  <c r="E33" i="3"/>
  <c r="D33" i="3"/>
  <c r="K33" i="3" s="1"/>
  <c r="C33" i="3"/>
  <c r="I33" i="3"/>
  <c r="J33" i="3"/>
  <c r="E29" i="2"/>
  <c r="D30" i="2"/>
  <c r="C30" i="2"/>
  <c r="B31" i="2"/>
  <c r="V29" i="1"/>
  <c r="U29" i="1"/>
  <c r="S29" i="1"/>
  <c r="Z29" i="1"/>
  <c r="R29" i="1"/>
  <c r="Y29" i="1"/>
  <c r="Q29" i="1"/>
  <c r="W29" i="1"/>
  <c r="X29" i="1"/>
  <c r="T29" i="1"/>
  <c r="AA28" i="1"/>
  <c r="B31" i="1"/>
  <c r="N30" i="1"/>
  <c r="E30" i="1"/>
  <c r="C30" i="1"/>
  <c r="G30" i="1"/>
  <c r="F30" i="1"/>
  <c r="H30" i="1"/>
  <c r="I30" i="1"/>
  <c r="J30" i="1"/>
  <c r="K30" i="1"/>
  <c r="L30" i="1"/>
  <c r="M30" i="1"/>
  <c r="B35" i="3" l="1"/>
  <c r="C34" i="3"/>
  <c r="H34" i="3" s="1"/>
  <c r="I34" i="3"/>
  <c r="B32" i="2"/>
  <c r="D31" i="2"/>
  <c r="C31" i="2"/>
  <c r="E31" i="2" s="1"/>
  <c r="E30" i="2"/>
  <c r="Z30" i="1"/>
  <c r="R30" i="1"/>
  <c r="Y30" i="1"/>
  <c r="Q30" i="1"/>
  <c r="W30" i="1"/>
  <c r="V30" i="1"/>
  <c r="U30" i="1"/>
  <c r="S30" i="1"/>
  <c r="T30" i="1"/>
  <c r="X30" i="1"/>
  <c r="E31" i="1"/>
  <c r="B32" i="1"/>
  <c r="N31" i="1"/>
  <c r="C31" i="1"/>
  <c r="G31" i="1"/>
  <c r="F31" i="1"/>
  <c r="H31" i="1"/>
  <c r="I31" i="1"/>
  <c r="J31" i="1"/>
  <c r="K31" i="1"/>
  <c r="L31" i="1"/>
  <c r="M31" i="1"/>
  <c r="AA29" i="1"/>
  <c r="J34" i="3" l="1"/>
  <c r="D34" i="3"/>
  <c r="E34" i="3"/>
  <c r="F34" i="3"/>
  <c r="C35" i="3"/>
  <c r="G35" i="3" s="1"/>
  <c r="B36" i="3"/>
  <c r="E35" i="3"/>
  <c r="G34" i="3"/>
  <c r="B33" i="2"/>
  <c r="D32" i="2"/>
  <c r="C32" i="2"/>
  <c r="E32" i="2" s="1"/>
  <c r="V31" i="1"/>
  <c r="U31" i="1"/>
  <c r="S31" i="1"/>
  <c r="Z31" i="1"/>
  <c r="R31" i="1"/>
  <c r="Y31" i="1"/>
  <c r="Q31" i="1"/>
  <c r="W31" i="1"/>
  <c r="X31" i="1"/>
  <c r="T31" i="1"/>
  <c r="AA30" i="1"/>
  <c r="B33" i="1"/>
  <c r="N32" i="1"/>
  <c r="E32" i="1"/>
  <c r="C32" i="1"/>
  <c r="F32" i="1"/>
  <c r="G32" i="1"/>
  <c r="H32" i="1"/>
  <c r="I32" i="1"/>
  <c r="J32" i="1"/>
  <c r="K32" i="1"/>
  <c r="L32" i="1"/>
  <c r="M32" i="1"/>
  <c r="H35" i="3" l="1"/>
  <c r="I35" i="3"/>
  <c r="D35" i="3"/>
  <c r="J35" i="3"/>
  <c r="F36" i="3"/>
  <c r="B37" i="3"/>
  <c r="E36" i="3"/>
  <c r="C36" i="3"/>
  <c r="D36" i="3" s="1"/>
  <c r="H36" i="3"/>
  <c r="J36" i="3"/>
  <c r="F35" i="3"/>
  <c r="K34" i="3"/>
  <c r="D33" i="2"/>
  <c r="C33" i="2"/>
  <c r="B34" i="2"/>
  <c r="Z32" i="1"/>
  <c r="R32" i="1"/>
  <c r="Y32" i="1"/>
  <c r="Q32" i="1"/>
  <c r="W32" i="1"/>
  <c r="V32" i="1"/>
  <c r="U32" i="1"/>
  <c r="S32" i="1"/>
  <c r="X32" i="1"/>
  <c r="T32" i="1"/>
  <c r="E33" i="1"/>
  <c r="B34" i="1"/>
  <c r="N33" i="1"/>
  <c r="C33" i="1"/>
  <c r="F33" i="1"/>
  <c r="G33" i="1"/>
  <c r="H33" i="1"/>
  <c r="I33" i="1"/>
  <c r="J33" i="1"/>
  <c r="K33" i="1"/>
  <c r="L33" i="1"/>
  <c r="M33" i="1"/>
  <c r="AA31" i="1"/>
  <c r="C37" i="3" l="1"/>
  <c r="G37" i="3" s="1"/>
  <c r="J37" i="3"/>
  <c r="I37" i="3"/>
  <c r="E37" i="3"/>
  <c r="H37" i="3"/>
  <c r="B38" i="3"/>
  <c r="I36" i="3"/>
  <c r="G36" i="3"/>
  <c r="K36" i="3" s="1"/>
  <c r="K35" i="3"/>
  <c r="E33" i="2"/>
  <c r="B35" i="2"/>
  <c r="D34" i="2"/>
  <c r="C34" i="2"/>
  <c r="E34" i="2" s="1"/>
  <c r="V33" i="1"/>
  <c r="U33" i="1"/>
  <c r="S33" i="1"/>
  <c r="Z33" i="1"/>
  <c r="R33" i="1"/>
  <c r="Y33" i="1"/>
  <c r="Q33" i="1"/>
  <c r="W33" i="1"/>
  <c r="T33" i="1"/>
  <c r="X33" i="1"/>
  <c r="AA32" i="1"/>
  <c r="B35" i="1"/>
  <c r="N34" i="1"/>
  <c r="E34" i="1"/>
  <c r="C34" i="1"/>
  <c r="F34" i="1"/>
  <c r="G34" i="1"/>
  <c r="H34" i="1"/>
  <c r="I34" i="1"/>
  <c r="J34" i="1"/>
  <c r="K34" i="1"/>
  <c r="L34" i="1"/>
  <c r="M34" i="1"/>
  <c r="F37" i="3" l="1"/>
  <c r="D37" i="3"/>
  <c r="K37" i="3" s="1"/>
  <c r="G38" i="3"/>
  <c r="B39" i="3"/>
  <c r="C38" i="3"/>
  <c r="E38" i="3" s="1"/>
  <c r="C35" i="2"/>
  <c r="B36" i="2"/>
  <c r="D35" i="2"/>
  <c r="Z34" i="1"/>
  <c r="R34" i="1"/>
  <c r="Y34" i="1"/>
  <c r="Q34" i="1"/>
  <c r="W34" i="1"/>
  <c r="V34" i="1"/>
  <c r="U34" i="1"/>
  <c r="S34" i="1"/>
  <c r="T34" i="1"/>
  <c r="X34" i="1"/>
  <c r="E35" i="1"/>
  <c r="B36" i="1"/>
  <c r="N35" i="1"/>
  <c r="C35" i="1"/>
  <c r="F35" i="1"/>
  <c r="G35" i="1"/>
  <c r="H35" i="1"/>
  <c r="I35" i="1"/>
  <c r="J35" i="1"/>
  <c r="K35" i="1"/>
  <c r="L35" i="1"/>
  <c r="M35" i="1"/>
  <c r="AA33" i="1"/>
  <c r="B40" i="3" l="1"/>
  <c r="C39" i="3"/>
  <c r="F39" i="3" s="1"/>
  <c r="J39" i="3"/>
  <c r="G39" i="3"/>
  <c r="I39" i="3"/>
  <c r="F38" i="3"/>
  <c r="H38" i="3"/>
  <c r="J38" i="3"/>
  <c r="I38" i="3"/>
  <c r="D38" i="3"/>
  <c r="K38" i="3" s="1"/>
  <c r="D36" i="2"/>
  <c r="C36" i="2"/>
  <c r="E36" i="2" s="1"/>
  <c r="B37" i="2"/>
  <c r="E35" i="2"/>
  <c r="V35" i="1"/>
  <c r="U35" i="1"/>
  <c r="S35" i="1"/>
  <c r="Z35" i="1"/>
  <c r="R35" i="1"/>
  <c r="Y35" i="1"/>
  <c r="Q35" i="1"/>
  <c r="W35" i="1"/>
  <c r="X35" i="1"/>
  <c r="T35" i="1"/>
  <c r="AA34" i="1"/>
  <c r="B37" i="1"/>
  <c r="N36" i="1"/>
  <c r="E36" i="1"/>
  <c r="C36" i="1"/>
  <c r="F36" i="1"/>
  <c r="H36" i="1"/>
  <c r="G36" i="1"/>
  <c r="I36" i="1"/>
  <c r="J36" i="1"/>
  <c r="K36" i="1"/>
  <c r="L36" i="1"/>
  <c r="M36" i="1"/>
  <c r="D39" i="3" l="1"/>
  <c r="K39" i="3" s="1"/>
  <c r="E39" i="3"/>
  <c r="C40" i="3"/>
  <c r="J40" i="3" s="1"/>
  <c r="G40" i="3"/>
  <c r="F40" i="3"/>
  <c r="B41" i="3"/>
  <c r="E40" i="3"/>
  <c r="D40" i="3"/>
  <c r="H39" i="3"/>
  <c r="B38" i="2"/>
  <c r="D37" i="2"/>
  <c r="C37" i="2"/>
  <c r="E37" i="2" s="1"/>
  <c r="E37" i="1"/>
  <c r="B38" i="1"/>
  <c r="N37" i="1"/>
  <c r="C37" i="1"/>
  <c r="G37" i="1"/>
  <c r="H37" i="1"/>
  <c r="F37" i="1"/>
  <c r="I37" i="1"/>
  <c r="J37" i="1"/>
  <c r="K37" i="1"/>
  <c r="L37" i="1"/>
  <c r="M37" i="1"/>
  <c r="AA35" i="1"/>
  <c r="Z36" i="1"/>
  <c r="R36" i="1"/>
  <c r="Y36" i="1"/>
  <c r="Q36" i="1"/>
  <c r="W36" i="1"/>
  <c r="V36" i="1"/>
  <c r="U36" i="1"/>
  <c r="S36" i="1"/>
  <c r="X36" i="1"/>
  <c r="T36" i="1"/>
  <c r="H40" i="3" l="1"/>
  <c r="K40" i="3" s="1"/>
  <c r="I40" i="3"/>
  <c r="H41" i="3"/>
  <c r="G41" i="3"/>
  <c r="F41" i="3"/>
  <c r="B42" i="3"/>
  <c r="E41" i="3"/>
  <c r="D41" i="3"/>
  <c r="I41" i="3"/>
  <c r="C41" i="3"/>
  <c r="J41" i="3"/>
  <c r="D38" i="2"/>
  <c r="C38" i="2"/>
  <c r="E38" i="2" s="1"/>
  <c r="B39" i="2"/>
  <c r="AA36" i="1"/>
  <c r="V37" i="1"/>
  <c r="U37" i="1"/>
  <c r="S37" i="1"/>
  <c r="Z37" i="1"/>
  <c r="R37" i="1"/>
  <c r="Y37" i="1"/>
  <c r="Q37" i="1"/>
  <c r="W37" i="1"/>
  <c r="X37" i="1"/>
  <c r="T37" i="1"/>
  <c r="B39" i="1"/>
  <c r="N38" i="1"/>
  <c r="E38" i="1"/>
  <c r="C38" i="1"/>
  <c r="F38" i="1"/>
  <c r="H38" i="1"/>
  <c r="G38" i="1"/>
  <c r="I38" i="1"/>
  <c r="J38" i="1"/>
  <c r="K38" i="1"/>
  <c r="L38" i="1"/>
  <c r="M38" i="1"/>
  <c r="B43" i="3" l="1"/>
  <c r="C42" i="3"/>
  <c r="F42" i="3" s="1"/>
  <c r="J42" i="3"/>
  <c r="I42" i="3"/>
  <c r="H42" i="3"/>
  <c r="K41" i="3"/>
  <c r="B40" i="2"/>
  <c r="D39" i="2"/>
  <c r="C39" i="2"/>
  <c r="E39" i="2" s="1"/>
  <c r="Z38" i="1"/>
  <c r="R38" i="1"/>
  <c r="Y38" i="1"/>
  <c r="Q38" i="1"/>
  <c r="W38" i="1"/>
  <c r="V38" i="1"/>
  <c r="U38" i="1"/>
  <c r="S38" i="1"/>
  <c r="T38" i="1"/>
  <c r="X38" i="1"/>
  <c r="AA37" i="1"/>
  <c r="E39" i="1"/>
  <c r="B40" i="1"/>
  <c r="N39" i="1"/>
  <c r="C39" i="1"/>
  <c r="H39" i="1"/>
  <c r="F39" i="1"/>
  <c r="G39" i="1"/>
  <c r="I39" i="1"/>
  <c r="J39" i="1"/>
  <c r="K39" i="1"/>
  <c r="L39" i="1"/>
  <c r="M39" i="1"/>
  <c r="D42" i="3" l="1"/>
  <c r="E42" i="3"/>
  <c r="G42" i="3"/>
  <c r="J43" i="3"/>
  <c r="I43" i="3"/>
  <c r="H43" i="3"/>
  <c r="G43" i="3"/>
  <c r="F43" i="3"/>
  <c r="C43" i="3"/>
  <c r="B44" i="3"/>
  <c r="E43" i="3"/>
  <c r="D43" i="3"/>
  <c r="B41" i="2"/>
  <c r="D40" i="2"/>
  <c r="C40" i="2"/>
  <c r="E40" i="2" s="1"/>
  <c r="V39" i="1"/>
  <c r="U39" i="1"/>
  <c r="S39" i="1"/>
  <c r="Z39" i="1"/>
  <c r="R39" i="1"/>
  <c r="Y39" i="1"/>
  <c r="Q39" i="1"/>
  <c r="W39" i="1"/>
  <c r="X39" i="1"/>
  <c r="T39" i="1"/>
  <c r="AA38" i="1"/>
  <c r="N40" i="1"/>
  <c r="E40" i="1"/>
  <c r="B41" i="1"/>
  <c r="C40" i="1"/>
  <c r="H40" i="1"/>
  <c r="G40" i="1"/>
  <c r="F40" i="1"/>
  <c r="I40" i="1"/>
  <c r="J40" i="1"/>
  <c r="K40" i="1"/>
  <c r="L40" i="1"/>
  <c r="M40" i="1"/>
  <c r="K43" i="3" l="1"/>
  <c r="B45" i="3"/>
  <c r="C44" i="3"/>
  <c r="H44" i="3" s="1"/>
  <c r="J44" i="3"/>
  <c r="K42" i="3"/>
  <c r="D41" i="2"/>
  <c r="C41" i="2"/>
  <c r="B42" i="2"/>
  <c r="Z40" i="1"/>
  <c r="R40" i="1"/>
  <c r="Y40" i="1"/>
  <c r="Q40" i="1"/>
  <c r="W40" i="1"/>
  <c r="V40" i="1"/>
  <c r="U40" i="1"/>
  <c r="S40" i="1"/>
  <c r="X40" i="1"/>
  <c r="T40" i="1"/>
  <c r="B42" i="1"/>
  <c r="N41" i="1"/>
  <c r="E41" i="1"/>
  <c r="C41" i="1"/>
  <c r="H41" i="1"/>
  <c r="F41" i="1"/>
  <c r="G41" i="1"/>
  <c r="I41" i="1"/>
  <c r="J41" i="1"/>
  <c r="K41" i="1"/>
  <c r="L41" i="1"/>
  <c r="M41" i="1"/>
  <c r="AA39" i="1"/>
  <c r="D44" i="3" l="1"/>
  <c r="E44" i="3"/>
  <c r="C45" i="3"/>
  <c r="D45" i="3" s="1"/>
  <c r="K45" i="3" s="1"/>
  <c r="J45" i="3"/>
  <c r="B46" i="3"/>
  <c r="I45" i="3"/>
  <c r="H45" i="3"/>
  <c r="G45" i="3"/>
  <c r="F45" i="3"/>
  <c r="E45" i="3"/>
  <c r="F44" i="3"/>
  <c r="I44" i="3"/>
  <c r="G44" i="3"/>
  <c r="B43" i="2"/>
  <c r="D42" i="2"/>
  <c r="C42" i="2"/>
  <c r="E42" i="2" s="1"/>
  <c r="E41" i="2"/>
  <c r="E42" i="1"/>
  <c r="B43" i="1"/>
  <c r="N42" i="1"/>
  <c r="C42" i="1"/>
  <c r="H42" i="1"/>
  <c r="G42" i="1"/>
  <c r="F42" i="1"/>
  <c r="I42" i="1"/>
  <c r="J42" i="1"/>
  <c r="K42" i="1"/>
  <c r="L42" i="1"/>
  <c r="M42" i="1"/>
  <c r="AA40" i="1"/>
  <c r="Z41" i="1"/>
  <c r="R41" i="1"/>
  <c r="Y41" i="1"/>
  <c r="Q41" i="1"/>
  <c r="W41" i="1"/>
  <c r="V41" i="1"/>
  <c r="U41" i="1"/>
  <c r="S41" i="1"/>
  <c r="T41" i="1"/>
  <c r="X41" i="1"/>
  <c r="H46" i="3" l="1"/>
  <c r="G46" i="3"/>
  <c r="F46" i="3"/>
  <c r="B47" i="3"/>
  <c r="E46" i="3"/>
  <c r="J46" i="3"/>
  <c r="C46" i="3"/>
  <c r="D46" i="3" s="1"/>
  <c r="K44" i="3"/>
  <c r="C43" i="2"/>
  <c r="B44" i="2"/>
  <c r="D43" i="2"/>
  <c r="V42" i="1"/>
  <c r="U42" i="1"/>
  <c r="S42" i="1"/>
  <c r="Z42" i="1"/>
  <c r="R42" i="1"/>
  <c r="Y42" i="1"/>
  <c r="Q42" i="1"/>
  <c r="W42" i="1"/>
  <c r="X42" i="1"/>
  <c r="T42" i="1"/>
  <c r="B44" i="1"/>
  <c r="N43" i="1"/>
  <c r="E43" i="1"/>
  <c r="C43" i="1"/>
  <c r="H43" i="1"/>
  <c r="G43" i="1"/>
  <c r="F43" i="1"/>
  <c r="I43" i="1"/>
  <c r="J43" i="1"/>
  <c r="K43" i="1"/>
  <c r="L43" i="1"/>
  <c r="M43" i="1"/>
  <c r="AA41" i="1"/>
  <c r="I46" i="3" l="1"/>
  <c r="K46" i="3" s="1"/>
  <c r="B48" i="3"/>
  <c r="C47" i="3"/>
  <c r="J47" i="3" s="1"/>
  <c r="D44" i="2"/>
  <c r="C44" i="2"/>
  <c r="B45" i="2"/>
  <c r="E43" i="2"/>
  <c r="Z43" i="1"/>
  <c r="R43" i="1"/>
  <c r="Y43" i="1"/>
  <c r="Q43" i="1"/>
  <c r="W43" i="1"/>
  <c r="V43" i="1"/>
  <c r="U43" i="1"/>
  <c r="S43" i="1"/>
  <c r="X43" i="1"/>
  <c r="T43" i="1"/>
  <c r="AA42" i="1"/>
  <c r="E44" i="1"/>
  <c r="B45" i="1"/>
  <c r="N44" i="1"/>
  <c r="C44" i="1"/>
  <c r="H44" i="1"/>
  <c r="F44" i="1"/>
  <c r="G44" i="1"/>
  <c r="I44" i="1"/>
  <c r="J44" i="1"/>
  <c r="K44" i="1"/>
  <c r="L44" i="1"/>
  <c r="M44" i="1"/>
  <c r="D47" i="3" l="1"/>
  <c r="C48" i="3"/>
  <c r="J48" i="3"/>
  <c r="I48" i="3"/>
  <c r="H48" i="3"/>
  <c r="G48" i="3"/>
  <c r="F48" i="3"/>
  <c r="B49" i="3"/>
  <c r="E48" i="3"/>
  <c r="D48" i="3"/>
  <c r="H47" i="3"/>
  <c r="F47" i="3"/>
  <c r="E47" i="3"/>
  <c r="G47" i="3"/>
  <c r="I47" i="3"/>
  <c r="B46" i="2"/>
  <c r="D45" i="2"/>
  <c r="C45" i="2"/>
  <c r="E45" i="2" s="1"/>
  <c r="E44" i="2"/>
  <c r="AA43" i="1"/>
  <c r="B46" i="1"/>
  <c r="N45" i="1"/>
  <c r="E45" i="1"/>
  <c r="C45" i="1"/>
  <c r="H45" i="1"/>
  <c r="G45" i="1"/>
  <c r="F45" i="1"/>
  <c r="I45" i="1"/>
  <c r="J45" i="1"/>
  <c r="K45" i="1"/>
  <c r="L45" i="1"/>
  <c r="M45" i="1"/>
  <c r="V44" i="1"/>
  <c r="U44" i="1"/>
  <c r="S44" i="1"/>
  <c r="Z44" i="1"/>
  <c r="R44" i="1"/>
  <c r="Y44" i="1"/>
  <c r="Q44" i="1"/>
  <c r="W44" i="1"/>
  <c r="X44" i="1"/>
  <c r="T44" i="1"/>
  <c r="K48" i="3" l="1"/>
  <c r="K47" i="3"/>
  <c r="I49" i="3"/>
  <c r="F49" i="3"/>
  <c r="B50" i="3"/>
  <c r="E49" i="3"/>
  <c r="C49" i="3"/>
  <c r="D49" i="3" s="1"/>
  <c r="D46" i="2"/>
  <c r="C46" i="2"/>
  <c r="B47" i="2"/>
  <c r="Z45" i="1"/>
  <c r="R45" i="1"/>
  <c r="Y45" i="1"/>
  <c r="Q45" i="1"/>
  <c r="W45" i="1"/>
  <c r="V45" i="1"/>
  <c r="U45" i="1"/>
  <c r="S45" i="1"/>
  <c r="T45" i="1"/>
  <c r="X45" i="1"/>
  <c r="E46" i="1"/>
  <c r="B47" i="1"/>
  <c r="N46" i="1"/>
  <c r="C46" i="1"/>
  <c r="G46" i="1"/>
  <c r="F46" i="1"/>
  <c r="H46" i="1"/>
  <c r="I46" i="1"/>
  <c r="J46" i="1"/>
  <c r="K46" i="1"/>
  <c r="L46" i="1"/>
  <c r="M46" i="1"/>
  <c r="AA44" i="1"/>
  <c r="B51" i="3" l="1"/>
  <c r="C50" i="3"/>
  <c r="F50" i="3" s="1"/>
  <c r="J50" i="3"/>
  <c r="I50" i="3"/>
  <c r="H50" i="3"/>
  <c r="G49" i="3"/>
  <c r="K49" i="3" s="1"/>
  <c r="J49" i="3"/>
  <c r="H49" i="3"/>
  <c r="E46" i="2"/>
  <c r="B48" i="2"/>
  <c r="D47" i="2"/>
  <c r="C47" i="2"/>
  <c r="AA45" i="1"/>
  <c r="V46" i="1"/>
  <c r="U46" i="1"/>
  <c r="S46" i="1"/>
  <c r="Z46" i="1"/>
  <c r="R46" i="1"/>
  <c r="Y46" i="1"/>
  <c r="Q46" i="1"/>
  <c r="W46" i="1"/>
  <c r="X46" i="1"/>
  <c r="T46" i="1"/>
  <c r="B48" i="1"/>
  <c r="N47" i="1"/>
  <c r="E47" i="1"/>
  <c r="C47" i="1"/>
  <c r="G47" i="1"/>
  <c r="F47" i="1"/>
  <c r="H47" i="1"/>
  <c r="I47" i="1"/>
  <c r="J47" i="1"/>
  <c r="K47" i="1"/>
  <c r="L47" i="1"/>
  <c r="M47" i="1"/>
  <c r="D50" i="3" l="1"/>
  <c r="E50" i="3"/>
  <c r="G50" i="3"/>
  <c r="G51" i="3"/>
  <c r="B52" i="3"/>
  <c r="C51" i="3"/>
  <c r="F51" i="3" s="1"/>
  <c r="B49" i="2"/>
  <c r="C48" i="2"/>
  <c r="D48" i="2"/>
  <c r="E47" i="2"/>
  <c r="Z47" i="1"/>
  <c r="R47" i="1"/>
  <c r="Y47" i="1"/>
  <c r="Q47" i="1"/>
  <c r="W47" i="1"/>
  <c r="V47" i="1"/>
  <c r="U47" i="1"/>
  <c r="S47" i="1"/>
  <c r="X47" i="1"/>
  <c r="T47" i="1"/>
  <c r="E48" i="1"/>
  <c r="B49" i="1"/>
  <c r="N48" i="1"/>
  <c r="C48" i="1"/>
  <c r="F48" i="1"/>
  <c r="H48" i="1"/>
  <c r="G48" i="1"/>
  <c r="I48" i="1"/>
  <c r="J48" i="1"/>
  <c r="K48" i="1"/>
  <c r="L48" i="1"/>
  <c r="M48" i="1"/>
  <c r="AA46" i="1"/>
  <c r="H51" i="3" l="1"/>
  <c r="I51" i="3"/>
  <c r="J51" i="3"/>
  <c r="E51" i="3"/>
  <c r="K50" i="3"/>
  <c r="D51" i="3"/>
  <c r="K51" i="3" s="1"/>
  <c r="B53" i="3"/>
  <c r="C52" i="3"/>
  <c r="E52" i="3" s="1"/>
  <c r="H52" i="3"/>
  <c r="E48" i="2"/>
  <c r="D49" i="2"/>
  <c r="C49" i="2"/>
  <c r="E49" i="2" s="1"/>
  <c r="B50" i="2"/>
  <c r="V48" i="1"/>
  <c r="U48" i="1"/>
  <c r="S48" i="1"/>
  <c r="Z48" i="1"/>
  <c r="R48" i="1"/>
  <c r="Y48" i="1"/>
  <c r="Q48" i="1"/>
  <c r="W48" i="1"/>
  <c r="T48" i="1"/>
  <c r="X48" i="1"/>
  <c r="AA47" i="1"/>
  <c r="B50" i="1"/>
  <c r="N49" i="1"/>
  <c r="E49" i="1"/>
  <c r="C49" i="1"/>
  <c r="F49" i="1"/>
  <c r="G49" i="1"/>
  <c r="H49" i="1"/>
  <c r="I49" i="1"/>
  <c r="J49" i="1"/>
  <c r="K49" i="1"/>
  <c r="L49" i="1"/>
  <c r="M49" i="1"/>
  <c r="F52" i="3" l="1"/>
  <c r="I52" i="3"/>
  <c r="G52" i="3"/>
  <c r="J52" i="3"/>
  <c r="D52" i="3"/>
  <c r="K52" i="3" s="1"/>
  <c r="D53" i="3"/>
  <c r="C53" i="3"/>
  <c r="H53" i="3" s="1"/>
  <c r="J53" i="3"/>
  <c r="I53" i="3"/>
  <c r="E53" i="3"/>
  <c r="G53" i="3"/>
  <c r="B54" i="3"/>
  <c r="F53" i="3"/>
  <c r="B51" i="2"/>
  <c r="D50" i="2"/>
  <c r="C50" i="2"/>
  <c r="E50" i="2" s="1"/>
  <c r="Z49" i="1"/>
  <c r="R49" i="1"/>
  <c r="Y49" i="1"/>
  <c r="Q49" i="1"/>
  <c r="W49" i="1"/>
  <c r="V49" i="1"/>
  <c r="U49" i="1"/>
  <c r="S49" i="1"/>
  <c r="T49" i="1"/>
  <c r="X49" i="1"/>
  <c r="E50" i="1"/>
  <c r="B51" i="1"/>
  <c r="N50" i="1"/>
  <c r="C50" i="1"/>
  <c r="F50" i="1"/>
  <c r="G50" i="1"/>
  <c r="H50" i="1"/>
  <c r="I50" i="1"/>
  <c r="J50" i="1"/>
  <c r="K50" i="1"/>
  <c r="L50" i="1"/>
  <c r="M50" i="1"/>
  <c r="AA48" i="1"/>
  <c r="K53" i="3" l="1"/>
  <c r="G54" i="3"/>
  <c r="F54" i="3"/>
  <c r="B55" i="3"/>
  <c r="E54" i="3"/>
  <c r="C54" i="3"/>
  <c r="D54" i="3" s="1"/>
  <c r="C51" i="2"/>
  <c r="B52" i="2"/>
  <c r="D51" i="2"/>
  <c r="V50" i="1"/>
  <c r="U50" i="1"/>
  <c r="S50" i="1"/>
  <c r="Z50" i="1"/>
  <c r="R50" i="1"/>
  <c r="Y50" i="1"/>
  <c r="Q50" i="1"/>
  <c r="W50" i="1"/>
  <c r="X50" i="1"/>
  <c r="T50" i="1"/>
  <c r="AA49" i="1"/>
  <c r="B52" i="1"/>
  <c r="N51" i="1"/>
  <c r="E51" i="1"/>
  <c r="C51" i="1"/>
  <c r="F51" i="1"/>
  <c r="G51" i="1"/>
  <c r="H51" i="1"/>
  <c r="I51" i="1"/>
  <c r="J51" i="1"/>
  <c r="K51" i="1"/>
  <c r="L51" i="1"/>
  <c r="M51" i="1"/>
  <c r="B56" i="3" l="1"/>
  <c r="C55" i="3"/>
  <c r="I55" i="3" s="1"/>
  <c r="H54" i="3"/>
  <c r="K54" i="3" s="1"/>
  <c r="J54" i="3"/>
  <c r="I54" i="3"/>
  <c r="D52" i="2"/>
  <c r="C52" i="2"/>
  <c r="E52" i="2" s="1"/>
  <c r="B53" i="2"/>
  <c r="E51" i="2"/>
  <c r="Z51" i="1"/>
  <c r="R51" i="1"/>
  <c r="Y51" i="1"/>
  <c r="Q51" i="1"/>
  <c r="W51" i="1"/>
  <c r="V51" i="1"/>
  <c r="U51" i="1"/>
  <c r="S51" i="1"/>
  <c r="X51" i="1"/>
  <c r="T51" i="1"/>
  <c r="E52" i="1"/>
  <c r="B53" i="1"/>
  <c r="N52" i="1"/>
  <c r="C52" i="1"/>
  <c r="F52" i="1"/>
  <c r="H52" i="1"/>
  <c r="G52" i="1"/>
  <c r="I52" i="1"/>
  <c r="J52" i="1"/>
  <c r="K52" i="1"/>
  <c r="L52" i="1"/>
  <c r="M52" i="1"/>
  <c r="AA50" i="1"/>
  <c r="G55" i="3" l="1"/>
  <c r="J55" i="3"/>
  <c r="D55" i="3"/>
  <c r="E55" i="3"/>
  <c r="C56" i="3"/>
  <c r="H56" i="3" s="1"/>
  <c r="B57" i="3"/>
  <c r="E56" i="3"/>
  <c r="H55" i="3"/>
  <c r="F55" i="3"/>
  <c r="B54" i="2"/>
  <c r="D53" i="2"/>
  <c r="C53" i="2"/>
  <c r="V52" i="1"/>
  <c r="U52" i="1"/>
  <c r="S52" i="1"/>
  <c r="Z52" i="1"/>
  <c r="R52" i="1"/>
  <c r="Y52" i="1"/>
  <c r="Q52" i="1"/>
  <c r="W52" i="1"/>
  <c r="X52" i="1"/>
  <c r="T52" i="1"/>
  <c r="AA51" i="1"/>
  <c r="B54" i="1"/>
  <c r="N53" i="1"/>
  <c r="E53" i="1"/>
  <c r="C53" i="1"/>
  <c r="H53" i="1"/>
  <c r="F53" i="1"/>
  <c r="G53" i="1"/>
  <c r="I53" i="1"/>
  <c r="J53" i="1"/>
  <c r="K53" i="1"/>
  <c r="L53" i="1"/>
  <c r="M53" i="1"/>
  <c r="I56" i="3" l="1"/>
  <c r="J56" i="3"/>
  <c r="K55" i="3"/>
  <c r="F56" i="3"/>
  <c r="B58" i="3"/>
  <c r="C57" i="3"/>
  <c r="E57" i="3" s="1"/>
  <c r="D56" i="3"/>
  <c r="K56" i="3" s="1"/>
  <c r="G56" i="3"/>
  <c r="E53" i="2"/>
  <c r="D54" i="2"/>
  <c r="C54" i="2"/>
  <c r="B55" i="2"/>
  <c r="Z53" i="1"/>
  <c r="R53" i="1"/>
  <c r="Y53" i="1"/>
  <c r="Q53" i="1"/>
  <c r="W53" i="1"/>
  <c r="V53" i="1"/>
  <c r="U53" i="1"/>
  <c r="S53" i="1"/>
  <c r="T53" i="1"/>
  <c r="X53" i="1"/>
  <c r="E54" i="1"/>
  <c r="B55" i="1"/>
  <c r="N54" i="1"/>
  <c r="C54" i="1"/>
  <c r="F54" i="1"/>
  <c r="G54" i="1"/>
  <c r="H54" i="1"/>
  <c r="I54" i="1"/>
  <c r="J54" i="1"/>
  <c r="K54" i="1"/>
  <c r="L54" i="1"/>
  <c r="M54" i="1"/>
  <c r="AA52" i="1"/>
  <c r="B59" i="3" l="1"/>
  <c r="C58" i="3"/>
  <c r="F58" i="3" s="1"/>
  <c r="J58" i="3"/>
  <c r="I58" i="3"/>
  <c r="H58" i="3"/>
  <c r="G58" i="3"/>
  <c r="F57" i="3"/>
  <c r="G57" i="3"/>
  <c r="J57" i="3"/>
  <c r="H57" i="3"/>
  <c r="I57" i="3"/>
  <c r="D57" i="3"/>
  <c r="E54" i="2"/>
  <c r="B56" i="2"/>
  <c r="D55" i="2"/>
  <c r="C55" i="2"/>
  <c r="V54" i="1"/>
  <c r="U54" i="1"/>
  <c r="S54" i="1"/>
  <c r="Z54" i="1"/>
  <c r="R54" i="1"/>
  <c r="Y54" i="1"/>
  <c r="Q54" i="1"/>
  <c r="W54" i="1"/>
  <c r="X54" i="1"/>
  <c r="T54" i="1"/>
  <c r="AA53" i="1"/>
  <c r="E55" i="1"/>
  <c r="B56" i="1"/>
  <c r="N55" i="1"/>
  <c r="C55" i="1"/>
  <c r="H55" i="1"/>
  <c r="G55" i="1"/>
  <c r="F55" i="1"/>
  <c r="I55" i="1"/>
  <c r="J55" i="1"/>
  <c r="K55" i="1"/>
  <c r="L55" i="1"/>
  <c r="M55" i="1"/>
  <c r="D58" i="3" l="1"/>
  <c r="K58" i="3" s="1"/>
  <c r="E58" i="3"/>
  <c r="K57" i="3"/>
  <c r="C59" i="3"/>
  <c r="F59" i="3" s="1"/>
  <c r="B60" i="3"/>
  <c r="E55" i="2"/>
  <c r="B57" i="2"/>
  <c r="D56" i="2"/>
  <c r="C56" i="2"/>
  <c r="E56" i="2" s="1"/>
  <c r="AA54" i="1"/>
  <c r="V55" i="1"/>
  <c r="U55" i="1"/>
  <c r="S55" i="1"/>
  <c r="Z55" i="1"/>
  <c r="R55" i="1"/>
  <c r="Y55" i="1"/>
  <c r="Q55" i="1"/>
  <c r="W55" i="1"/>
  <c r="T55" i="1"/>
  <c r="X55" i="1"/>
  <c r="B57" i="1"/>
  <c r="N56" i="1"/>
  <c r="E56" i="1"/>
  <c r="C56" i="1"/>
  <c r="F56" i="1"/>
  <c r="G56" i="1"/>
  <c r="H56" i="1"/>
  <c r="I56" i="1"/>
  <c r="J56" i="1"/>
  <c r="K56" i="1"/>
  <c r="L56" i="1"/>
  <c r="M56" i="1"/>
  <c r="G59" i="3" l="1"/>
  <c r="H59" i="3"/>
  <c r="I59" i="3"/>
  <c r="D59" i="3"/>
  <c r="J59" i="3"/>
  <c r="E59" i="3"/>
  <c r="G60" i="3"/>
  <c r="B61" i="3"/>
  <c r="C60" i="3"/>
  <c r="F60" i="3" s="1"/>
  <c r="H60" i="3"/>
  <c r="I60" i="3"/>
  <c r="D57" i="2"/>
  <c r="C57" i="2"/>
  <c r="E57" i="2" s="1"/>
  <c r="B58" i="2"/>
  <c r="Z56" i="1"/>
  <c r="R56" i="1"/>
  <c r="Y56" i="1"/>
  <c r="Q56" i="1"/>
  <c r="W56" i="1"/>
  <c r="V56" i="1"/>
  <c r="U56" i="1"/>
  <c r="S56" i="1"/>
  <c r="T56" i="1"/>
  <c r="X56" i="1"/>
  <c r="E57" i="1"/>
  <c r="B58" i="1"/>
  <c r="N57" i="1"/>
  <c r="C57" i="1"/>
  <c r="G57" i="1"/>
  <c r="H57" i="1"/>
  <c r="F57" i="1"/>
  <c r="I57" i="1"/>
  <c r="J57" i="1"/>
  <c r="K57" i="1"/>
  <c r="L57" i="1"/>
  <c r="M57" i="1"/>
  <c r="AA55" i="1"/>
  <c r="J60" i="3" l="1"/>
  <c r="D60" i="3"/>
  <c r="K59" i="3"/>
  <c r="E60" i="3"/>
  <c r="C61" i="3"/>
  <c r="H61" i="3" s="1"/>
  <c r="I61" i="3"/>
  <c r="B59" i="2"/>
  <c r="D58" i="2"/>
  <c r="C58" i="2"/>
  <c r="E58" i="2" s="1"/>
  <c r="AA56" i="1"/>
  <c r="V57" i="1"/>
  <c r="U57" i="1"/>
  <c r="S57" i="1"/>
  <c r="Z57" i="1"/>
  <c r="R57" i="1"/>
  <c r="Y57" i="1"/>
  <c r="Q57" i="1"/>
  <c r="W57" i="1"/>
  <c r="X57" i="1"/>
  <c r="T57" i="1"/>
  <c r="B59" i="1"/>
  <c r="N58" i="1"/>
  <c r="E58" i="1"/>
  <c r="C58" i="1"/>
  <c r="F58" i="1"/>
  <c r="H58" i="1"/>
  <c r="G58" i="1"/>
  <c r="I58" i="1"/>
  <c r="J58" i="1"/>
  <c r="K58" i="1"/>
  <c r="L58" i="1"/>
  <c r="M58" i="1"/>
  <c r="J61" i="3" l="1"/>
  <c r="D61" i="3"/>
  <c r="E61" i="3"/>
  <c r="F61" i="3"/>
  <c r="G61" i="3"/>
  <c r="K60" i="3"/>
  <c r="C59" i="2"/>
  <c r="B60" i="2"/>
  <c r="D59" i="2"/>
  <c r="Z58" i="1"/>
  <c r="R58" i="1"/>
  <c r="Y58" i="1"/>
  <c r="Q58" i="1"/>
  <c r="W58" i="1"/>
  <c r="V58" i="1"/>
  <c r="U58" i="1"/>
  <c r="S58" i="1"/>
  <c r="X58" i="1"/>
  <c r="T58" i="1"/>
  <c r="E59" i="1"/>
  <c r="B60" i="1"/>
  <c r="N59" i="1"/>
  <c r="C59" i="1"/>
  <c r="H59" i="1"/>
  <c r="F59" i="1"/>
  <c r="G59" i="1"/>
  <c r="I59" i="1"/>
  <c r="J59" i="1"/>
  <c r="K59" i="1"/>
  <c r="L59" i="1"/>
  <c r="M59" i="1"/>
  <c r="AA57" i="1"/>
  <c r="K61" i="3" l="1"/>
  <c r="D60" i="2"/>
  <c r="C60" i="2"/>
  <c r="E60" i="2" s="1"/>
  <c r="G10" i="2" s="1"/>
  <c r="G13" i="2" s="1"/>
  <c r="E59" i="2"/>
  <c r="V59" i="1"/>
  <c r="U59" i="1"/>
  <c r="S59" i="1"/>
  <c r="Z59" i="1"/>
  <c r="R59" i="1"/>
  <c r="Y59" i="1"/>
  <c r="Q59" i="1"/>
  <c r="W59" i="1"/>
  <c r="X59" i="1"/>
  <c r="T59" i="1"/>
  <c r="AA58" i="1"/>
  <c r="B61" i="1"/>
  <c r="N60" i="1"/>
  <c r="E60" i="1"/>
  <c r="C60" i="1"/>
  <c r="H60" i="1"/>
  <c r="G60" i="1"/>
  <c r="F60" i="1"/>
  <c r="I60" i="1"/>
  <c r="J60" i="1"/>
  <c r="K60" i="1"/>
  <c r="L60" i="1"/>
  <c r="M60" i="1"/>
  <c r="K4" i="3" l="1"/>
  <c r="Z60" i="1"/>
  <c r="R60" i="1"/>
  <c r="Y60" i="1"/>
  <c r="Q60" i="1"/>
  <c r="W60" i="1"/>
  <c r="V60" i="1"/>
  <c r="U60" i="1"/>
  <c r="S60" i="1"/>
  <c r="T60" i="1"/>
  <c r="X60" i="1"/>
  <c r="E61" i="1"/>
  <c r="B62" i="1"/>
  <c r="N61" i="1"/>
  <c r="C61" i="1"/>
  <c r="H61" i="1"/>
  <c r="F61" i="1"/>
  <c r="G61" i="1"/>
  <c r="I61" i="1"/>
  <c r="J61" i="1"/>
  <c r="K61" i="1"/>
  <c r="L61" i="1"/>
  <c r="M61" i="1"/>
  <c r="AA59" i="1"/>
  <c r="L11" i="3" l="1"/>
  <c r="L14" i="3"/>
  <c r="L12" i="3"/>
  <c r="L13" i="3"/>
  <c r="L15" i="3"/>
  <c r="L17" i="3"/>
  <c r="L16" i="3"/>
  <c r="L18" i="3"/>
  <c r="L19" i="3"/>
  <c r="L21" i="3"/>
  <c r="L20" i="3"/>
  <c r="L22" i="3"/>
  <c r="L24" i="3"/>
  <c r="L23" i="3"/>
  <c r="L25" i="3"/>
  <c r="L26" i="3"/>
  <c r="L28" i="3"/>
  <c r="L27" i="3"/>
  <c r="L29" i="3"/>
  <c r="L30" i="3"/>
  <c r="L31" i="3"/>
  <c r="L33" i="3"/>
  <c r="L32" i="3"/>
  <c r="L34" i="3"/>
  <c r="L36" i="3"/>
  <c r="L35" i="3"/>
  <c r="L37" i="3"/>
  <c r="L38" i="3"/>
  <c r="L39" i="3"/>
  <c r="L40" i="3"/>
  <c r="L41" i="3"/>
  <c r="L42" i="3"/>
  <c r="L43" i="3"/>
  <c r="L45" i="3"/>
  <c r="L44" i="3"/>
  <c r="L46" i="3"/>
  <c r="L48" i="3"/>
  <c r="L47" i="3"/>
  <c r="L49" i="3"/>
  <c r="L51" i="3"/>
  <c r="L50" i="3"/>
  <c r="L52" i="3"/>
  <c r="L53" i="3"/>
  <c r="L54" i="3"/>
  <c r="L56" i="3"/>
  <c r="L55" i="3"/>
  <c r="L58" i="3"/>
  <c r="L57" i="3"/>
  <c r="L59" i="3"/>
  <c r="L60" i="3"/>
  <c r="L61" i="3"/>
  <c r="V61" i="1"/>
  <c r="U61" i="1"/>
  <c r="S61" i="1"/>
  <c r="Z61" i="1"/>
  <c r="R61" i="1"/>
  <c r="Y61" i="1"/>
  <c r="Q61" i="1"/>
  <c r="W61" i="1"/>
  <c r="X61" i="1"/>
  <c r="T61" i="1"/>
  <c r="AA60" i="1"/>
  <c r="B63" i="1"/>
  <c r="N62" i="1"/>
  <c r="E62" i="1"/>
  <c r="C62" i="1"/>
  <c r="H62" i="1"/>
  <c r="G62" i="1"/>
  <c r="F62" i="1"/>
  <c r="I62" i="1"/>
  <c r="J62" i="1"/>
  <c r="K62" i="1"/>
  <c r="L62" i="1"/>
  <c r="M62" i="1"/>
  <c r="Z62" i="1" l="1"/>
  <c r="R62" i="1"/>
  <c r="Y62" i="1"/>
  <c r="Q62" i="1"/>
  <c r="W62" i="1"/>
  <c r="V62" i="1"/>
  <c r="U62" i="1"/>
  <c r="S62" i="1"/>
  <c r="X62" i="1"/>
  <c r="T62" i="1"/>
  <c r="E63" i="1"/>
  <c r="B64" i="1"/>
  <c r="N63" i="1"/>
  <c r="C63" i="1"/>
  <c r="F63" i="1"/>
  <c r="G63" i="1"/>
  <c r="H63" i="1"/>
  <c r="I63" i="1"/>
  <c r="J63" i="1"/>
  <c r="K63" i="1"/>
  <c r="L63" i="1"/>
  <c r="M63" i="1"/>
  <c r="AA61" i="1"/>
  <c r="V63" i="1" l="1"/>
  <c r="U63" i="1"/>
  <c r="S63" i="1"/>
  <c r="Z63" i="1"/>
  <c r="R63" i="1"/>
  <c r="Y63" i="1"/>
  <c r="Q63" i="1"/>
  <c r="W63" i="1"/>
  <c r="T63" i="1"/>
  <c r="X63" i="1"/>
  <c r="AA62" i="1"/>
  <c r="B65" i="1"/>
  <c r="N64" i="1"/>
  <c r="E64" i="1"/>
  <c r="C64" i="1"/>
  <c r="H64" i="1"/>
  <c r="G64" i="1"/>
  <c r="F64" i="1"/>
  <c r="I64" i="1"/>
  <c r="J64" i="1"/>
  <c r="K64" i="1"/>
  <c r="L64" i="1"/>
  <c r="M64" i="1"/>
  <c r="Z64" i="1" l="1"/>
  <c r="R64" i="1"/>
  <c r="Y64" i="1"/>
  <c r="Q64" i="1"/>
  <c r="W64" i="1"/>
  <c r="V64" i="1"/>
  <c r="U64" i="1"/>
  <c r="S64" i="1"/>
  <c r="T64" i="1"/>
  <c r="X64" i="1"/>
  <c r="E65" i="1"/>
  <c r="B66" i="1"/>
  <c r="N65" i="1"/>
  <c r="C65" i="1"/>
  <c r="F65" i="1"/>
  <c r="G65" i="1"/>
  <c r="H65" i="1"/>
  <c r="I65" i="1"/>
  <c r="J65" i="1"/>
  <c r="K65" i="1"/>
  <c r="L65" i="1"/>
  <c r="M65" i="1"/>
  <c r="AA63" i="1"/>
  <c r="V65" i="1" l="1"/>
  <c r="U65" i="1"/>
  <c r="S65" i="1"/>
  <c r="Z65" i="1"/>
  <c r="R65" i="1"/>
  <c r="Y65" i="1"/>
  <c r="Q65" i="1"/>
  <c r="W65" i="1"/>
  <c r="X65" i="1"/>
  <c r="T65" i="1"/>
  <c r="AA64" i="1"/>
  <c r="B67" i="1"/>
  <c r="N66" i="1"/>
  <c r="E66" i="1"/>
  <c r="C66" i="1"/>
  <c r="F66" i="1"/>
  <c r="G66" i="1"/>
  <c r="H66" i="1"/>
  <c r="I66" i="1"/>
  <c r="J66" i="1"/>
  <c r="K66" i="1"/>
  <c r="L66" i="1"/>
  <c r="M66" i="1"/>
  <c r="E67" i="1" l="1"/>
  <c r="B68" i="1"/>
  <c r="N67" i="1"/>
  <c r="C67" i="1"/>
  <c r="H67" i="1"/>
  <c r="G67" i="1"/>
  <c r="F67" i="1"/>
  <c r="I67" i="1"/>
  <c r="J67" i="1"/>
  <c r="K67" i="1"/>
  <c r="L67" i="1"/>
  <c r="M67" i="1"/>
  <c r="AA65" i="1"/>
  <c r="Z66" i="1"/>
  <c r="R66" i="1"/>
  <c r="Y66" i="1"/>
  <c r="Q66" i="1"/>
  <c r="W66" i="1"/>
  <c r="V66" i="1"/>
  <c r="U66" i="1"/>
  <c r="S66" i="1"/>
  <c r="X66" i="1"/>
  <c r="T66" i="1"/>
  <c r="AA66" i="1" l="1"/>
  <c r="V67" i="1"/>
  <c r="U67" i="1"/>
  <c r="S67" i="1"/>
  <c r="Z67" i="1"/>
  <c r="R67" i="1"/>
  <c r="Y67" i="1"/>
  <c r="Q67" i="1"/>
  <c r="W67" i="1"/>
  <c r="X67" i="1"/>
  <c r="T67" i="1"/>
  <c r="B69" i="1"/>
  <c r="N68" i="1"/>
  <c r="E68" i="1"/>
  <c r="C68" i="1"/>
  <c r="F68" i="1"/>
  <c r="G68" i="1"/>
  <c r="H68" i="1"/>
  <c r="I68" i="1"/>
  <c r="J68" i="1"/>
  <c r="K68" i="1"/>
  <c r="L68" i="1"/>
  <c r="M68" i="1"/>
  <c r="AA67" i="1" l="1"/>
  <c r="Y68" i="1"/>
  <c r="U68" i="1"/>
  <c r="S68" i="1"/>
  <c r="R68" i="1"/>
  <c r="Z68" i="1"/>
  <c r="X68" i="1"/>
  <c r="W68" i="1"/>
  <c r="T68" i="1"/>
  <c r="V68" i="1"/>
  <c r="Q68" i="1"/>
  <c r="N69" i="1"/>
  <c r="C69" i="1"/>
  <c r="E69" i="1"/>
  <c r="B70" i="1"/>
  <c r="H69" i="1"/>
  <c r="G69" i="1"/>
  <c r="F69" i="1"/>
  <c r="I69" i="1"/>
  <c r="J69" i="1"/>
  <c r="K69" i="1"/>
  <c r="L69" i="1"/>
  <c r="M69" i="1"/>
  <c r="C70" i="1" l="1"/>
  <c r="N70" i="1"/>
  <c r="B71" i="1"/>
  <c r="E70" i="1"/>
  <c r="G70" i="1"/>
  <c r="H70" i="1"/>
  <c r="F70" i="1"/>
  <c r="I70" i="1"/>
  <c r="J70" i="1"/>
  <c r="K70" i="1"/>
  <c r="L70" i="1"/>
  <c r="M70" i="1"/>
  <c r="U69" i="1"/>
  <c r="Y69" i="1"/>
  <c r="Q69" i="1"/>
  <c r="Z69" i="1"/>
  <c r="X69" i="1"/>
  <c r="V69" i="1"/>
  <c r="T69" i="1"/>
  <c r="S69" i="1"/>
  <c r="W69" i="1"/>
  <c r="R69" i="1"/>
  <c r="AA68" i="1"/>
  <c r="C71" i="1" l="1"/>
  <c r="E71" i="1"/>
  <c r="B72" i="1"/>
  <c r="N71" i="1"/>
  <c r="F71" i="1"/>
  <c r="G71" i="1"/>
  <c r="H71" i="1"/>
  <c r="I71" i="1"/>
  <c r="J71" i="1"/>
  <c r="K71" i="1"/>
  <c r="L71" i="1"/>
  <c r="M71" i="1"/>
  <c r="AA69" i="1"/>
  <c r="Y70" i="1"/>
  <c r="Q70" i="1"/>
  <c r="X70" i="1"/>
  <c r="V70" i="1"/>
  <c r="U70" i="1"/>
  <c r="T70" i="1"/>
  <c r="Z70" i="1"/>
  <c r="W70" i="1"/>
  <c r="R70" i="1"/>
  <c r="S70" i="1"/>
  <c r="E72" i="1" l="1"/>
  <c r="C72" i="1"/>
  <c r="N72" i="1"/>
  <c r="B73" i="1"/>
  <c r="G72" i="1"/>
  <c r="H72" i="1"/>
  <c r="F72" i="1"/>
  <c r="I72" i="1"/>
  <c r="J72" i="1"/>
  <c r="K72" i="1"/>
  <c r="L72" i="1"/>
  <c r="M72" i="1"/>
  <c r="U71" i="1"/>
  <c r="T71" i="1"/>
  <c r="Z71" i="1"/>
  <c r="R71" i="1"/>
  <c r="Y71" i="1"/>
  <c r="Q71" i="1"/>
  <c r="X71" i="1"/>
  <c r="V71" i="1"/>
  <c r="W71" i="1"/>
  <c r="S71" i="1"/>
  <c r="AA70" i="1"/>
  <c r="AA71" i="1" l="1"/>
  <c r="C73" i="1"/>
  <c r="E73" i="1"/>
  <c r="N73" i="1"/>
  <c r="B74" i="1"/>
  <c r="G73" i="1"/>
  <c r="H73" i="1"/>
  <c r="F73" i="1"/>
  <c r="I73" i="1"/>
  <c r="J73" i="1"/>
  <c r="K73" i="1"/>
  <c r="L73" i="1"/>
  <c r="M73" i="1"/>
  <c r="Y72" i="1"/>
  <c r="Q72" i="1"/>
  <c r="X72" i="1"/>
  <c r="V72" i="1"/>
  <c r="U72" i="1"/>
  <c r="T72" i="1"/>
  <c r="Z72" i="1"/>
  <c r="R72" i="1"/>
  <c r="W72" i="1"/>
  <c r="S72" i="1"/>
  <c r="U73" i="1" l="1"/>
  <c r="T73" i="1"/>
  <c r="Z73" i="1"/>
  <c r="R73" i="1"/>
  <c r="Y73" i="1"/>
  <c r="Q73" i="1"/>
  <c r="X73" i="1"/>
  <c r="V73" i="1"/>
  <c r="S73" i="1"/>
  <c r="W73" i="1"/>
  <c r="AA72" i="1"/>
  <c r="E74" i="1"/>
  <c r="C74" i="1"/>
  <c r="N74" i="1"/>
  <c r="B75" i="1"/>
  <c r="H74" i="1"/>
  <c r="F74" i="1"/>
  <c r="G74" i="1"/>
  <c r="I74" i="1"/>
  <c r="J74" i="1"/>
  <c r="K74" i="1"/>
  <c r="L74" i="1"/>
  <c r="M74" i="1"/>
  <c r="Y74" i="1" l="1"/>
  <c r="Q74" i="1"/>
  <c r="X74" i="1"/>
  <c r="V74" i="1"/>
  <c r="U74" i="1"/>
  <c r="T74" i="1"/>
  <c r="Z74" i="1"/>
  <c r="R74" i="1"/>
  <c r="W74" i="1"/>
  <c r="S74" i="1"/>
  <c r="AA73" i="1"/>
  <c r="C75" i="1"/>
  <c r="E75" i="1"/>
  <c r="B76" i="1"/>
  <c r="N75" i="1"/>
  <c r="H75" i="1"/>
  <c r="F75" i="1"/>
  <c r="G75" i="1"/>
  <c r="I75" i="1"/>
  <c r="J75" i="1"/>
  <c r="K75" i="1"/>
  <c r="L75" i="1"/>
  <c r="M75" i="1"/>
  <c r="E76" i="1" l="1"/>
  <c r="C76" i="1"/>
  <c r="N76" i="1"/>
  <c r="B77" i="1"/>
  <c r="H76" i="1"/>
  <c r="F76" i="1"/>
  <c r="G76" i="1"/>
  <c r="I76" i="1"/>
  <c r="J76" i="1"/>
  <c r="K76" i="1"/>
  <c r="L76" i="1"/>
  <c r="M76" i="1"/>
  <c r="U75" i="1"/>
  <c r="T75" i="1"/>
  <c r="Z75" i="1"/>
  <c r="R75" i="1"/>
  <c r="Y75" i="1"/>
  <c r="Q75" i="1"/>
  <c r="X75" i="1"/>
  <c r="V75" i="1"/>
  <c r="W75" i="1"/>
  <c r="S75" i="1"/>
  <c r="AA74" i="1"/>
  <c r="AA75" i="1" l="1"/>
  <c r="C77" i="1"/>
  <c r="E77" i="1"/>
  <c r="N77" i="1"/>
  <c r="B78" i="1"/>
  <c r="H77" i="1"/>
  <c r="F77" i="1"/>
  <c r="G77" i="1"/>
  <c r="I77" i="1"/>
  <c r="J77" i="1"/>
  <c r="K77" i="1"/>
  <c r="L77" i="1"/>
  <c r="M77" i="1"/>
  <c r="Y76" i="1"/>
  <c r="Q76" i="1"/>
  <c r="X76" i="1"/>
  <c r="V76" i="1"/>
  <c r="U76" i="1"/>
  <c r="T76" i="1"/>
  <c r="Z76" i="1"/>
  <c r="R76" i="1"/>
  <c r="S76" i="1"/>
  <c r="W76" i="1"/>
  <c r="U77" i="1" l="1"/>
  <c r="T77" i="1"/>
  <c r="Z77" i="1"/>
  <c r="R77" i="1"/>
  <c r="Y77" i="1"/>
  <c r="Q77" i="1"/>
  <c r="X77" i="1"/>
  <c r="V77" i="1"/>
  <c r="S77" i="1"/>
  <c r="W77" i="1"/>
  <c r="AA76" i="1"/>
  <c r="E78" i="1"/>
  <c r="C78" i="1"/>
  <c r="B79" i="1"/>
  <c r="N78" i="1"/>
  <c r="F78" i="1"/>
  <c r="G78" i="1"/>
  <c r="H78" i="1"/>
  <c r="I78" i="1"/>
  <c r="J78" i="1"/>
  <c r="K78" i="1"/>
  <c r="L78" i="1"/>
  <c r="M78" i="1"/>
  <c r="Y78" i="1" l="1"/>
  <c r="Q78" i="1"/>
  <c r="X78" i="1"/>
  <c r="V78" i="1"/>
  <c r="U78" i="1"/>
  <c r="T78" i="1"/>
  <c r="Z78" i="1"/>
  <c r="R78" i="1"/>
  <c r="W78" i="1"/>
  <c r="S78" i="1"/>
  <c r="AA77" i="1"/>
  <c r="B80" i="1"/>
  <c r="C79" i="1"/>
  <c r="E79" i="1"/>
  <c r="N79" i="1"/>
  <c r="G79" i="1"/>
  <c r="H79" i="1"/>
  <c r="F79" i="1"/>
  <c r="I79" i="1"/>
  <c r="J79" i="1"/>
  <c r="K79" i="1"/>
  <c r="L79" i="1"/>
  <c r="M79" i="1"/>
  <c r="U79" i="1" l="1"/>
  <c r="T79" i="1"/>
  <c r="Z79" i="1"/>
  <c r="R79" i="1"/>
  <c r="Y79" i="1"/>
  <c r="Q79" i="1"/>
  <c r="X79" i="1"/>
  <c r="V79" i="1"/>
  <c r="W79" i="1"/>
  <c r="S79" i="1"/>
  <c r="E80" i="1"/>
  <c r="B81" i="1"/>
  <c r="N80" i="1"/>
  <c r="C80" i="1"/>
  <c r="G80" i="1"/>
  <c r="F80" i="1"/>
  <c r="H80" i="1"/>
  <c r="I80" i="1"/>
  <c r="J80" i="1"/>
  <c r="K80" i="1"/>
  <c r="L80" i="1"/>
  <c r="M80" i="1"/>
  <c r="AA78" i="1"/>
  <c r="AA79" i="1" l="1"/>
  <c r="C81" i="1"/>
  <c r="E81" i="1"/>
  <c r="B82" i="1"/>
  <c r="N81" i="1"/>
  <c r="F81" i="1"/>
  <c r="H81" i="1"/>
  <c r="G81" i="1"/>
  <c r="I81" i="1"/>
  <c r="J81" i="1"/>
  <c r="K81" i="1"/>
  <c r="L81" i="1"/>
  <c r="M81" i="1"/>
  <c r="X80" i="1"/>
  <c r="V80" i="1"/>
  <c r="Y80" i="1"/>
  <c r="W80" i="1"/>
  <c r="T80" i="1"/>
  <c r="S80" i="1"/>
  <c r="R80" i="1"/>
  <c r="Z80" i="1"/>
  <c r="U80" i="1"/>
  <c r="Q80" i="1"/>
  <c r="E82" i="1" l="1"/>
  <c r="B83" i="1"/>
  <c r="N82" i="1"/>
  <c r="C82" i="1"/>
  <c r="H82" i="1"/>
  <c r="F82" i="1"/>
  <c r="G82" i="1"/>
  <c r="I82" i="1"/>
  <c r="J82" i="1"/>
  <c r="K82" i="1"/>
  <c r="L82" i="1"/>
  <c r="M82" i="1"/>
  <c r="U81" i="1"/>
  <c r="T81" i="1"/>
  <c r="Z81" i="1"/>
  <c r="R81" i="1"/>
  <c r="X81" i="1"/>
  <c r="W81" i="1"/>
  <c r="S81" i="1"/>
  <c r="Q81" i="1"/>
  <c r="Y81" i="1"/>
  <c r="V81" i="1"/>
  <c r="AA80" i="1"/>
  <c r="AA81" i="1" l="1"/>
  <c r="C83" i="1"/>
  <c r="N83" i="1"/>
  <c r="E83" i="1"/>
  <c r="B84" i="1"/>
  <c r="G83" i="1"/>
  <c r="H83" i="1"/>
  <c r="F83" i="1"/>
  <c r="I83" i="1"/>
  <c r="J83" i="1"/>
  <c r="K83" i="1"/>
  <c r="L83" i="1"/>
  <c r="M83" i="1"/>
  <c r="Y82" i="1"/>
  <c r="Q82" i="1"/>
  <c r="X82" i="1"/>
  <c r="V82" i="1"/>
  <c r="Z82" i="1"/>
  <c r="U82" i="1"/>
  <c r="T82" i="1"/>
  <c r="S82" i="1"/>
  <c r="W82" i="1"/>
  <c r="R82" i="1"/>
  <c r="E84" i="1" l="1"/>
  <c r="C84" i="1"/>
  <c r="B85" i="1"/>
  <c r="N84" i="1"/>
  <c r="H84" i="1"/>
  <c r="F84" i="1"/>
  <c r="G84" i="1"/>
  <c r="I84" i="1"/>
  <c r="J84" i="1"/>
  <c r="K84" i="1"/>
  <c r="L84" i="1"/>
  <c r="M84" i="1"/>
  <c r="U83" i="1"/>
  <c r="T83" i="1"/>
  <c r="Z83" i="1"/>
  <c r="R83" i="1"/>
  <c r="X83" i="1"/>
  <c r="W83" i="1"/>
  <c r="V83" i="1"/>
  <c r="Q83" i="1"/>
  <c r="Y83" i="1"/>
  <c r="S83" i="1"/>
  <c r="AA82" i="1"/>
  <c r="C85" i="1" l="1"/>
  <c r="N85" i="1"/>
  <c r="E85" i="1"/>
  <c r="B86" i="1"/>
  <c r="F85" i="1"/>
  <c r="G85" i="1"/>
  <c r="H85" i="1"/>
  <c r="I85" i="1"/>
  <c r="J85" i="1"/>
  <c r="K85" i="1"/>
  <c r="L85" i="1"/>
  <c r="M85" i="1"/>
  <c r="Y84" i="1"/>
  <c r="Q84" i="1"/>
  <c r="X84" i="1"/>
  <c r="V84" i="1"/>
  <c r="S84" i="1"/>
  <c r="R84" i="1"/>
  <c r="Z84" i="1"/>
  <c r="W84" i="1"/>
  <c r="T84" i="1"/>
  <c r="U84" i="1"/>
  <c r="AA83" i="1"/>
  <c r="AA84" i="1" l="1"/>
  <c r="E86" i="1"/>
  <c r="B87" i="1"/>
  <c r="C86" i="1"/>
  <c r="N86" i="1"/>
  <c r="H86" i="1"/>
  <c r="F86" i="1"/>
  <c r="G86" i="1"/>
  <c r="I86" i="1"/>
  <c r="J86" i="1"/>
  <c r="K86" i="1"/>
  <c r="L86" i="1"/>
  <c r="M86" i="1"/>
  <c r="U85" i="1"/>
  <c r="T85" i="1"/>
  <c r="Z85" i="1"/>
  <c r="R85" i="1"/>
  <c r="V85" i="1"/>
  <c r="S85" i="1"/>
  <c r="Y85" i="1"/>
  <c r="W85" i="1"/>
  <c r="X85" i="1"/>
  <c r="Q85" i="1"/>
  <c r="Y86" i="1" l="1"/>
  <c r="Q86" i="1"/>
  <c r="X86" i="1"/>
  <c r="V86" i="1"/>
  <c r="S86" i="1"/>
  <c r="Z86" i="1"/>
  <c r="R86" i="1"/>
  <c r="W86" i="1"/>
  <c r="U86" i="1"/>
  <c r="T86" i="1"/>
  <c r="C87" i="1"/>
  <c r="B88" i="1"/>
  <c r="N87" i="1"/>
  <c r="E87" i="1"/>
  <c r="G87" i="1"/>
  <c r="H87" i="1"/>
  <c r="F87" i="1"/>
  <c r="I87" i="1"/>
  <c r="J87" i="1"/>
  <c r="K87" i="1"/>
  <c r="L87" i="1"/>
  <c r="M87" i="1"/>
  <c r="AA85" i="1"/>
  <c r="E88" i="1" l="1"/>
  <c r="N88" i="1"/>
  <c r="C88" i="1"/>
  <c r="B89" i="1"/>
  <c r="H88" i="1"/>
  <c r="G88" i="1"/>
  <c r="F88" i="1"/>
  <c r="I88" i="1"/>
  <c r="J88" i="1"/>
  <c r="K88" i="1"/>
  <c r="L88" i="1"/>
  <c r="M88" i="1"/>
  <c r="U87" i="1"/>
  <c r="T87" i="1"/>
  <c r="Z87" i="1"/>
  <c r="R87" i="1"/>
  <c r="Y87" i="1"/>
  <c r="Q87" i="1"/>
  <c r="W87" i="1"/>
  <c r="V87" i="1"/>
  <c r="X87" i="1"/>
  <c r="S87" i="1"/>
  <c r="AA86" i="1"/>
  <c r="AA87" i="1" l="1"/>
  <c r="C89" i="1"/>
  <c r="B90" i="1"/>
  <c r="N89" i="1"/>
  <c r="E89" i="1"/>
  <c r="G89" i="1"/>
  <c r="H89" i="1"/>
  <c r="F89" i="1"/>
  <c r="I89" i="1"/>
  <c r="J89" i="1"/>
  <c r="K89" i="1"/>
  <c r="L89" i="1"/>
  <c r="M89" i="1"/>
  <c r="Y88" i="1"/>
  <c r="Q88" i="1"/>
  <c r="X88" i="1"/>
  <c r="V88" i="1"/>
  <c r="U88" i="1"/>
  <c r="S88" i="1"/>
  <c r="Z88" i="1"/>
  <c r="R88" i="1"/>
  <c r="T88" i="1"/>
  <c r="W88" i="1"/>
  <c r="AA88" i="1" l="1"/>
  <c r="C90" i="1"/>
  <c r="N90" i="1"/>
  <c r="B91" i="1"/>
  <c r="E90" i="1"/>
  <c r="G90" i="1"/>
  <c r="F90" i="1"/>
  <c r="H90" i="1"/>
  <c r="I90" i="1"/>
  <c r="J90" i="1"/>
  <c r="K90" i="1"/>
  <c r="L90" i="1"/>
  <c r="M90" i="1"/>
  <c r="X89" i="1"/>
  <c r="U89" i="1"/>
  <c r="T89" i="1"/>
  <c r="R89" i="1"/>
  <c r="Z89" i="1"/>
  <c r="Q89" i="1"/>
  <c r="W89" i="1"/>
  <c r="V89" i="1"/>
  <c r="Y89" i="1"/>
  <c r="S89" i="1"/>
  <c r="AA89" i="1" l="1"/>
  <c r="E91" i="1"/>
  <c r="B92" i="1"/>
  <c r="C91" i="1"/>
  <c r="N91" i="1"/>
  <c r="F91" i="1"/>
  <c r="H91" i="1"/>
  <c r="G91" i="1"/>
  <c r="I91" i="1"/>
  <c r="J91" i="1"/>
  <c r="K91" i="1"/>
  <c r="L91" i="1"/>
  <c r="M91" i="1"/>
  <c r="Z90" i="1"/>
  <c r="R90" i="1"/>
  <c r="Y90" i="1"/>
  <c r="Q90" i="1"/>
  <c r="T90" i="1"/>
  <c r="V90" i="1"/>
  <c r="U90" i="1"/>
  <c r="X90" i="1"/>
  <c r="W90" i="1"/>
  <c r="S90" i="1"/>
  <c r="AA90" i="1" l="1"/>
  <c r="V91" i="1"/>
  <c r="U91" i="1"/>
  <c r="X91" i="1"/>
  <c r="Y91" i="1"/>
  <c r="W91" i="1"/>
  <c r="S91" i="1"/>
  <c r="R91" i="1"/>
  <c r="Z91" i="1"/>
  <c r="Q91" i="1"/>
  <c r="T91" i="1"/>
  <c r="C92" i="1"/>
  <c r="B93" i="1"/>
  <c r="E92" i="1"/>
  <c r="N92" i="1"/>
  <c r="G92" i="1"/>
  <c r="F92" i="1"/>
  <c r="H92" i="1"/>
  <c r="I92" i="1"/>
  <c r="J92" i="1"/>
  <c r="K92" i="1"/>
  <c r="L92" i="1"/>
  <c r="M92" i="1"/>
  <c r="E93" i="1" l="1"/>
  <c r="N93" i="1"/>
  <c r="B94" i="1"/>
  <c r="C93" i="1"/>
  <c r="F93" i="1"/>
  <c r="G93" i="1"/>
  <c r="H93" i="1"/>
  <c r="I93" i="1"/>
  <c r="J93" i="1"/>
  <c r="K93" i="1"/>
  <c r="L93" i="1"/>
  <c r="M93" i="1"/>
  <c r="Z92" i="1"/>
  <c r="R92" i="1"/>
  <c r="Y92" i="1"/>
  <c r="Q92" i="1"/>
  <c r="U92" i="1"/>
  <c r="T92" i="1"/>
  <c r="S92" i="1"/>
  <c r="W92" i="1"/>
  <c r="V92" i="1"/>
  <c r="X92" i="1"/>
  <c r="AA91" i="1"/>
  <c r="V93" i="1" l="1"/>
  <c r="U93" i="1"/>
  <c r="Y93" i="1"/>
  <c r="Q93" i="1"/>
  <c r="X93" i="1"/>
  <c r="Z93" i="1"/>
  <c r="W93" i="1"/>
  <c r="S93" i="1"/>
  <c r="R93" i="1"/>
  <c r="T93" i="1"/>
  <c r="C94" i="1"/>
  <c r="E94" i="1"/>
  <c r="N94" i="1"/>
  <c r="B95" i="1"/>
  <c r="G94" i="1"/>
  <c r="H94" i="1"/>
  <c r="F94" i="1"/>
  <c r="I94" i="1"/>
  <c r="J94" i="1"/>
  <c r="K94" i="1"/>
  <c r="L94" i="1"/>
  <c r="M94" i="1"/>
  <c r="AA92" i="1"/>
  <c r="E95" i="1" l="1"/>
  <c r="B96" i="1"/>
  <c r="C95" i="1"/>
  <c r="N95" i="1"/>
  <c r="F95" i="1"/>
  <c r="G95" i="1"/>
  <c r="H95" i="1"/>
  <c r="I95" i="1"/>
  <c r="J95" i="1"/>
  <c r="K95" i="1"/>
  <c r="L95" i="1"/>
  <c r="M95" i="1"/>
  <c r="AA93" i="1"/>
  <c r="Z94" i="1"/>
  <c r="R94" i="1"/>
  <c r="Y94" i="1"/>
  <c r="Q94" i="1"/>
  <c r="U94" i="1"/>
  <c r="T94" i="1"/>
  <c r="X94" i="1"/>
  <c r="V94" i="1"/>
  <c r="S94" i="1"/>
  <c r="W94" i="1"/>
  <c r="V95" i="1" l="1"/>
  <c r="U95" i="1"/>
  <c r="Y95" i="1"/>
  <c r="Q95" i="1"/>
  <c r="X95" i="1"/>
  <c r="W95" i="1"/>
  <c r="T95" i="1"/>
  <c r="R95" i="1"/>
  <c r="Z95" i="1"/>
  <c r="S95" i="1"/>
  <c r="C96" i="1"/>
  <c r="B97" i="1"/>
  <c r="E96" i="1"/>
  <c r="N96" i="1"/>
  <c r="F96" i="1"/>
  <c r="H96" i="1"/>
  <c r="G96" i="1"/>
  <c r="I96" i="1"/>
  <c r="J96" i="1"/>
  <c r="K96" i="1"/>
  <c r="L96" i="1"/>
  <c r="M96" i="1"/>
  <c r="AA94" i="1"/>
  <c r="E97" i="1" l="1"/>
  <c r="N97" i="1"/>
  <c r="B98" i="1"/>
  <c r="C97" i="1"/>
  <c r="G97" i="1"/>
  <c r="H97" i="1"/>
  <c r="F97" i="1"/>
  <c r="I97" i="1"/>
  <c r="J97" i="1"/>
  <c r="K97" i="1"/>
  <c r="L97" i="1"/>
  <c r="M97" i="1"/>
  <c r="AA95" i="1"/>
  <c r="Z96" i="1"/>
  <c r="R96" i="1"/>
  <c r="Y96" i="1"/>
  <c r="Q96" i="1"/>
  <c r="U96" i="1"/>
  <c r="T96" i="1"/>
  <c r="S96" i="1"/>
  <c r="W96" i="1"/>
  <c r="V96" i="1"/>
  <c r="X96" i="1"/>
  <c r="V97" i="1" l="1"/>
  <c r="U97" i="1"/>
  <c r="Y97" i="1"/>
  <c r="Q97" i="1"/>
  <c r="X97" i="1"/>
  <c r="Z97" i="1"/>
  <c r="W97" i="1"/>
  <c r="S97" i="1"/>
  <c r="R97" i="1"/>
  <c r="T97" i="1"/>
  <c r="AA96" i="1"/>
  <c r="C98" i="1"/>
  <c r="E98" i="1"/>
  <c r="N98" i="1"/>
  <c r="B99" i="1"/>
  <c r="G98" i="1"/>
  <c r="H98" i="1"/>
  <c r="F98" i="1"/>
  <c r="I98" i="1"/>
  <c r="J98" i="1"/>
  <c r="K98" i="1"/>
  <c r="L98" i="1"/>
  <c r="M98" i="1"/>
  <c r="AA97" i="1" l="1"/>
  <c r="Z98" i="1"/>
  <c r="R98" i="1"/>
  <c r="Y98" i="1"/>
  <c r="Q98" i="1"/>
  <c r="U98" i="1"/>
  <c r="T98" i="1"/>
  <c r="X98" i="1"/>
  <c r="V98" i="1"/>
  <c r="S98" i="1"/>
  <c r="W98" i="1"/>
  <c r="E99" i="1"/>
  <c r="B100" i="1"/>
  <c r="C99" i="1"/>
  <c r="N99" i="1"/>
  <c r="F99" i="1"/>
  <c r="G99" i="1"/>
  <c r="H99" i="1"/>
  <c r="I99" i="1"/>
  <c r="J99" i="1"/>
  <c r="K99" i="1"/>
  <c r="L99" i="1"/>
  <c r="M99" i="1"/>
  <c r="C100" i="1" l="1"/>
  <c r="B101" i="1"/>
  <c r="E100" i="1"/>
  <c r="N100" i="1"/>
  <c r="H100" i="1"/>
  <c r="F100" i="1"/>
  <c r="G100" i="1"/>
  <c r="I100" i="1"/>
  <c r="J100" i="1"/>
  <c r="K100" i="1"/>
  <c r="L100" i="1"/>
  <c r="M100" i="1"/>
  <c r="V99" i="1"/>
  <c r="U99" i="1"/>
  <c r="Y99" i="1"/>
  <c r="Q99" i="1"/>
  <c r="X99" i="1"/>
  <c r="W99" i="1"/>
  <c r="T99" i="1"/>
  <c r="R99" i="1"/>
  <c r="Z99" i="1"/>
  <c r="S99" i="1"/>
  <c r="AA98" i="1"/>
  <c r="AA99" i="1" l="1"/>
  <c r="B102" i="1"/>
  <c r="E101" i="1"/>
  <c r="N101" i="1"/>
  <c r="C101" i="1"/>
  <c r="G101" i="1"/>
  <c r="H101" i="1"/>
  <c r="F101" i="1"/>
  <c r="I101" i="1"/>
  <c r="J101" i="1"/>
  <c r="K101" i="1"/>
  <c r="L101" i="1"/>
  <c r="M101" i="1"/>
  <c r="Z100" i="1"/>
  <c r="R100" i="1"/>
  <c r="Y100" i="1"/>
  <c r="Q100" i="1"/>
  <c r="U100" i="1"/>
  <c r="T100" i="1"/>
  <c r="S100" i="1"/>
  <c r="W100" i="1"/>
  <c r="V100" i="1"/>
  <c r="X100" i="1"/>
  <c r="V101" i="1" l="1"/>
  <c r="U101" i="1"/>
  <c r="Y101" i="1"/>
  <c r="Q101" i="1"/>
  <c r="X101" i="1"/>
  <c r="Z101" i="1"/>
  <c r="W101" i="1"/>
  <c r="S101" i="1"/>
  <c r="R101" i="1"/>
  <c r="T101" i="1"/>
  <c r="AA100" i="1"/>
  <c r="C102" i="1"/>
  <c r="B103" i="1"/>
  <c r="N102" i="1"/>
  <c r="E102" i="1"/>
  <c r="H102" i="1"/>
  <c r="G102" i="1"/>
  <c r="F102" i="1"/>
  <c r="I102" i="1"/>
  <c r="J102" i="1"/>
  <c r="K102" i="1"/>
  <c r="L102" i="1"/>
  <c r="M102" i="1"/>
  <c r="AA101" i="1" l="1"/>
  <c r="B104" i="1"/>
  <c r="N103" i="1"/>
  <c r="E103" i="1"/>
  <c r="C103" i="1"/>
  <c r="G103" i="1"/>
  <c r="H103" i="1"/>
  <c r="F103" i="1"/>
  <c r="I103" i="1"/>
  <c r="J103" i="1"/>
  <c r="K103" i="1"/>
  <c r="L103" i="1"/>
  <c r="M103" i="1"/>
  <c r="S102" i="1"/>
  <c r="Z102" i="1"/>
  <c r="R102" i="1"/>
  <c r="Y102" i="1"/>
  <c r="Q102" i="1"/>
  <c r="U102" i="1"/>
  <c r="T102" i="1"/>
  <c r="W102" i="1"/>
  <c r="V102" i="1"/>
  <c r="X102" i="1"/>
  <c r="W103" i="1" l="1"/>
  <c r="V103" i="1"/>
  <c r="U103" i="1"/>
  <c r="Y103" i="1"/>
  <c r="Q103" i="1"/>
  <c r="X103" i="1"/>
  <c r="Z103" i="1"/>
  <c r="T103" i="1"/>
  <c r="R103" i="1"/>
  <c r="S103" i="1"/>
  <c r="C104" i="1"/>
  <c r="N104" i="1"/>
  <c r="E104" i="1"/>
  <c r="B105" i="1"/>
  <c r="H104" i="1"/>
  <c r="G104" i="1"/>
  <c r="F104" i="1"/>
  <c r="I104" i="1"/>
  <c r="J104" i="1"/>
  <c r="K104" i="1"/>
  <c r="L104" i="1"/>
  <c r="M104" i="1"/>
  <c r="AA102" i="1"/>
  <c r="S104" i="1" l="1"/>
  <c r="Z104" i="1"/>
  <c r="R104" i="1"/>
  <c r="Y104" i="1"/>
  <c r="Q104" i="1"/>
  <c r="U104" i="1"/>
  <c r="T104" i="1"/>
  <c r="W104" i="1"/>
  <c r="V104" i="1"/>
  <c r="X104" i="1"/>
  <c r="AA103" i="1"/>
  <c r="B106" i="1"/>
  <c r="N105" i="1"/>
  <c r="E105" i="1"/>
  <c r="C105" i="1"/>
  <c r="G105" i="1"/>
  <c r="H105" i="1"/>
  <c r="F105" i="1"/>
  <c r="I105" i="1"/>
  <c r="J105" i="1"/>
  <c r="K105" i="1"/>
  <c r="L105" i="1"/>
  <c r="M105" i="1"/>
  <c r="AA104" i="1" l="1"/>
  <c r="W105" i="1"/>
  <c r="V105" i="1"/>
  <c r="U105" i="1"/>
  <c r="Y105" i="1"/>
  <c r="Q105" i="1"/>
  <c r="X105" i="1"/>
  <c r="R105" i="1"/>
  <c r="T105" i="1"/>
  <c r="S105" i="1"/>
  <c r="Z105" i="1"/>
  <c r="C106" i="1"/>
  <c r="N106" i="1"/>
  <c r="E106" i="1"/>
  <c r="B107" i="1"/>
  <c r="F106" i="1"/>
  <c r="G106" i="1"/>
  <c r="H106" i="1"/>
  <c r="I106" i="1"/>
  <c r="J106" i="1"/>
  <c r="K106" i="1"/>
  <c r="L106" i="1"/>
  <c r="M106" i="1"/>
  <c r="B108" i="1" l="1"/>
  <c r="N107" i="1"/>
  <c r="E107" i="1"/>
  <c r="C107" i="1"/>
  <c r="H107" i="1"/>
  <c r="F107" i="1"/>
  <c r="G107" i="1"/>
  <c r="I107" i="1"/>
  <c r="J107" i="1"/>
  <c r="K107" i="1"/>
  <c r="L107" i="1"/>
  <c r="M107" i="1"/>
  <c r="S106" i="1"/>
  <c r="Z106" i="1"/>
  <c r="R106" i="1"/>
  <c r="Y106" i="1"/>
  <c r="Q106" i="1"/>
  <c r="U106" i="1"/>
  <c r="T106" i="1"/>
  <c r="W106" i="1"/>
  <c r="V106" i="1"/>
  <c r="X106" i="1"/>
  <c r="AA105" i="1"/>
  <c r="W107" i="1" l="1"/>
  <c r="V107" i="1"/>
  <c r="U107" i="1"/>
  <c r="Y107" i="1"/>
  <c r="Q107" i="1"/>
  <c r="X107" i="1"/>
  <c r="T107" i="1"/>
  <c r="S107" i="1"/>
  <c r="Z107" i="1"/>
  <c r="R107" i="1"/>
  <c r="D3" i="1"/>
  <c r="AA106" i="1"/>
  <c r="V4" i="1" l="1"/>
  <c r="W4" i="1"/>
  <c r="X4" i="1"/>
  <c r="T4" i="1"/>
  <c r="AA107" i="1"/>
  <c r="Q4" i="1"/>
  <c r="S4" i="1"/>
  <c r="Y4" i="1"/>
  <c r="D108" i="1"/>
  <c r="D9" i="1"/>
  <c r="D8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AC4" i="1"/>
  <c r="AI107" i="1" s="1"/>
  <c r="Z4" i="1"/>
  <c r="R4" i="1"/>
  <c r="U4" i="1"/>
  <c r="AF107" i="1" l="1"/>
  <c r="AK107" i="1"/>
  <c r="AL107" i="1"/>
  <c r="AJ107" i="1"/>
  <c r="AE107" i="1"/>
  <c r="AD107" i="1"/>
  <c r="AA4" i="1"/>
  <c r="AA6" i="1" s="1"/>
  <c r="AG108" i="1"/>
  <c r="AF108" i="1"/>
  <c r="AI108" i="1"/>
  <c r="AH108" i="1"/>
  <c r="AK108" i="1"/>
  <c r="AE108" i="1"/>
  <c r="AD108" i="1"/>
  <c r="AL108" i="1"/>
  <c r="AJ108" i="1"/>
  <c r="AC108" i="1"/>
  <c r="AF9" i="1"/>
  <c r="AD9" i="1"/>
  <c r="AC9" i="1"/>
  <c r="AE9" i="1"/>
  <c r="AL9" i="1"/>
  <c r="AC11" i="1"/>
  <c r="AL8" i="1"/>
  <c r="AG9" i="1"/>
  <c r="AD11" i="1"/>
  <c r="AE11" i="1"/>
  <c r="AF10" i="1"/>
  <c r="AC8" i="1"/>
  <c r="AE10" i="1"/>
  <c r="AL10" i="1"/>
  <c r="AD8" i="1"/>
  <c r="AG8" i="1"/>
  <c r="AG11" i="1"/>
  <c r="AL11" i="1"/>
  <c r="AC10" i="1"/>
  <c r="AF8" i="1"/>
  <c r="AF11" i="1"/>
  <c r="AD10" i="1"/>
  <c r="AE8" i="1"/>
  <c r="AG10" i="1"/>
  <c r="AC12" i="1"/>
  <c r="AF12" i="1"/>
  <c r="AH12" i="1"/>
  <c r="AD12" i="1"/>
  <c r="AG12" i="1"/>
  <c r="AH8" i="1"/>
  <c r="AH11" i="1"/>
  <c r="AH10" i="1"/>
  <c r="AE12" i="1"/>
  <c r="AL12" i="1"/>
  <c r="AH9" i="1"/>
  <c r="AI9" i="1"/>
  <c r="AI13" i="1"/>
  <c r="AI10" i="1"/>
  <c r="AI8" i="1"/>
  <c r="AL13" i="1"/>
  <c r="AI11" i="1"/>
  <c r="AC13" i="1"/>
  <c r="AE13" i="1"/>
  <c r="AG13" i="1"/>
  <c r="AF13" i="1"/>
  <c r="AH13" i="1"/>
  <c r="AI12" i="1"/>
  <c r="AD13" i="1"/>
  <c r="AJ14" i="1"/>
  <c r="AE14" i="1"/>
  <c r="AH14" i="1"/>
  <c r="AJ10" i="1"/>
  <c r="AJ13" i="1"/>
  <c r="AJ9" i="1"/>
  <c r="AL14" i="1"/>
  <c r="AF14" i="1"/>
  <c r="AG14" i="1"/>
  <c r="AJ11" i="1"/>
  <c r="AJ12" i="1"/>
  <c r="AC14" i="1"/>
  <c r="AD14" i="1"/>
  <c r="AJ8" i="1"/>
  <c r="AI14" i="1"/>
  <c r="AK15" i="1"/>
  <c r="AK14" i="1"/>
  <c r="AK10" i="1"/>
  <c r="AK13" i="1"/>
  <c r="AE15" i="1"/>
  <c r="AH15" i="1"/>
  <c r="AI15" i="1"/>
  <c r="AK12" i="1"/>
  <c r="AF15" i="1"/>
  <c r="AL15" i="1"/>
  <c r="AC15" i="1"/>
  <c r="AK8" i="1"/>
  <c r="AK11" i="1"/>
  <c r="AJ15" i="1"/>
  <c r="AG15" i="1"/>
  <c r="AD15" i="1"/>
  <c r="AK9" i="1"/>
  <c r="AE16" i="1"/>
  <c r="AG16" i="1"/>
  <c r="AD16" i="1"/>
  <c r="AF16" i="1"/>
  <c r="AI16" i="1"/>
  <c r="AH16" i="1"/>
  <c r="AC16" i="1"/>
  <c r="AL16" i="1"/>
  <c r="AJ16" i="1"/>
  <c r="AK16" i="1"/>
  <c r="AI17" i="1"/>
  <c r="AF17" i="1"/>
  <c r="AK17" i="1"/>
  <c r="AD17" i="1"/>
  <c r="AC17" i="1"/>
  <c r="AG17" i="1"/>
  <c r="AE17" i="1"/>
  <c r="AH17" i="1"/>
  <c r="AL17" i="1"/>
  <c r="AJ17" i="1"/>
  <c r="AL18" i="1"/>
  <c r="AI18" i="1"/>
  <c r="AE18" i="1"/>
  <c r="AF18" i="1"/>
  <c r="AH18" i="1"/>
  <c r="AK18" i="1"/>
  <c r="AD18" i="1"/>
  <c r="AC18" i="1"/>
  <c r="AJ18" i="1"/>
  <c r="AG18" i="1"/>
  <c r="AK19" i="1"/>
  <c r="AJ19" i="1"/>
  <c r="AG19" i="1"/>
  <c r="AI19" i="1"/>
  <c r="AD19" i="1"/>
  <c r="AH19" i="1"/>
  <c r="AC19" i="1"/>
  <c r="AE19" i="1"/>
  <c r="AL19" i="1"/>
  <c r="AF19" i="1"/>
  <c r="AI20" i="1"/>
  <c r="AH20" i="1"/>
  <c r="AK20" i="1"/>
  <c r="AE20" i="1"/>
  <c r="AC20" i="1"/>
  <c r="AJ20" i="1"/>
  <c r="AF20" i="1"/>
  <c r="AD20" i="1"/>
  <c r="AG20" i="1"/>
  <c r="AL20" i="1"/>
  <c r="AI21" i="1"/>
  <c r="AJ21" i="1"/>
  <c r="AC21" i="1"/>
  <c r="AD21" i="1"/>
  <c r="AE21" i="1"/>
  <c r="AL21" i="1"/>
  <c r="AG21" i="1"/>
  <c r="AF21" i="1"/>
  <c r="AH21" i="1"/>
  <c r="AK21" i="1"/>
  <c r="AL22" i="1"/>
  <c r="AE22" i="1"/>
  <c r="AF22" i="1"/>
  <c r="AC22" i="1"/>
  <c r="AJ22" i="1"/>
  <c r="AG22" i="1"/>
  <c r="AK22" i="1"/>
  <c r="AI22" i="1"/>
  <c r="AD22" i="1"/>
  <c r="AH22" i="1"/>
  <c r="AI23" i="1"/>
  <c r="AJ23" i="1"/>
  <c r="AC23" i="1"/>
  <c r="AD23" i="1"/>
  <c r="AE23" i="1"/>
  <c r="AF23" i="1"/>
  <c r="AL23" i="1"/>
  <c r="AG23" i="1"/>
  <c r="AH23" i="1"/>
  <c r="AK23" i="1"/>
  <c r="AL24" i="1"/>
  <c r="AE24" i="1"/>
  <c r="AF24" i="1"/>
  <c r="AC24" i="1"/>
  <c r="AJ24" i="1"/>
  <c r="AG24" i="1"/>
  <c r="AK24" i="1"/>
  <c r="AI24" i="1"/>
  <c r="AD24" i="1"/>
  <c r="AH24" i="1"/>
  <c r="AI25" i="1"/>
  <c r="AJ25" i="1"/>
  <c r="AC25" i="1"/>
  <c r="AD25" i="1"/>
  <c r="AE25" i="1"/>
  <c r="AL25" i="1"/>
  <c r="AG25" i="1"/>
  <c r="AF25" i="1"/>
  <c r="AH25" i="1"/>
  <c r="AK25" i="1"/>
  <c r="AG26" i="1"/>
  <c r="AD26" i="1"/>
  <c r="AF26" i="1"/>
  <c r="AE26" i="1"/>
  <c r="AI26" i="1"/>
  <c r="AC26" i="1"/>
  <c r="AK26" i="1"/>
  <c r="AH26" i="1"/>
  <c r="AJ26" i="1"/>
  <c r="AL26" i="1"/>
  <c r="AE27" i="1"/>
  <c r="AG27" i="1"/>
  <c r="AL27" i="1"/>
  <c r="AI27" i="1"/>
  <c r="AH27" i="1"/>
  <c r="AK27" i="1"/>
  <c r="AD27" i="1"/>
  <c r="AJ27" i="1"/>
  <c r="AC27" i="1"/>
  <c r="AF27" i="1"/>
  <c r="AG28" i="1"/>
  <c r="AE28" i="1"/>
  <c r="AJ28" i="1"/>
  <c r="AH28" i="1"/>
  <c r="AK28" i="1"/>
  <c r="AL28" i="1"/>
  <c r="AI28" i="1"/>
  <c r="AC28" i="1"/>
  <c r="AF28" i="1"/>
  <c r="AD28" i="1"/>
  <c r="AL29" i="1"/>
  <c r="AI29" i="1"/>
  <c r="AK29" i="1"/>
  <c r="AE29" i="1"/>
  <c r="AH29" i="1"/>
  <c r="AD29" i="1"/>
  <c r="AC29" i="1"/>
  <c r="AF29" i="1"/>
  <c r="AJ29" i="1"/>
  <c r="AG29" i="1"/>
  <c r="AH30" i="1"/>
  <c r="AK30" i="1"/>
  <c r="AL30" i="1"/>
  <c r="AI30" i="1"/>
  <c r="AG30" i="1"/>
  <c r="AC30" i="1"/>
  <c r="AF30" i="1"/>
  <c r="AD30" i="1"/>
  <c r="AJ30" i="1"/>
  <c r="AE30" i="1"/>
  <c r="AD31" i="1"/>
  <c r="AG31" i="1"/>
  <c r="AL31" i="1"/>
  <c r="AI31" i="1"/>
  <c r="AK31" i="1"/>
  <c r="AE31" i="1"/>
  <c r="AH31" i="1"/>
  <c r="AF31" i="1"/>
  <c r="AJ31" i="1"/>
  <c r="AC31" i="1"/>
  <c r="AI32" i="1"/>
  <c r="AG32" i="1"/>
  <c r="AH32" i="1"/>
  <c r="AC32" i="1"/>
  <c r="AJ32" i="1"/>
  <c r="AD32" i="1"/>
  <c r="AF32" i="1"/>
  <c r="AE32" i="1"/>
  <c r="AK32" i="1"/>
  <c r="AL32" i="1"/>
  <c r="AK33" i="1"/>
  <c r="AF33" i="1"/>
  <c r="AC33" i="1"/>
  <c r="AD33" i="1"/>
  <c r="AG33" i="1"/>
  <c r="AL33" i="1"/>
  <c r="AI33" i="1"/>
  <c r="AE33" i="1"/>
  <c r="AH33" i="1"/>
  <c r="AJ33" i="1"/>
  <c r="AH34" i="1"/>
  <c r="AI34" i="1"/>
  <c r="AC34" i="1"/>
  <c r="AF34" i="1"/>
  <c r="AD34" i="1"/>
  <c r="AJ34" i="1"/>
  <c r="AE34" i="1"/>
  <c r="AK34" i="1"/>
  <c r="AL34" i="1"/>
  <c r="AG34" i="1"/>
  <c r="AL35" i="1"/>
  <c r="AI35" i="1"/>
  <c r="AE35" i="1"/>
  <c r="AH35" i="1"/>
  <c r="AF35" i="1"/>
  <c r="AC35" i="1"/>
  <c r="AK35" i="1"/>
  <c r="AJ35" i="1"/>
  <c r="AD35" i="1"/>
  <c r="AG35" i="1"/>
  <c r="AH36" i="1"/>
  <c r="AJ36" i="1"/>
  <c r="AI36" i="1"/>
  <c r="AG36" i="1"/>
  <c r="AC36" i="1"/>
  <c r="AE36" i="1"/>
  <c r="AL36" i="1"/>
  <c r="AF36" i="1"/>
  <c r="AK36" i="1"/>
  <c r="AD36" i="1"/>
  <c r="AJ37" i="1"/>
  <c r="AL37" i="1"/>
  <c r="AG37" i="1"/>
  <c r="AE37" i="1"/>
  <c r="AI37" i="1"/>
  <c r="AH37" i="1"/>
  <c r="AD37" i="1"/>
  <c r="AC37" i="1"/>
  <c r="AK37" i="1"/>
  <c r="AF37" i="1"/>
  <c r="AG38" i="1"/>
  <c r="AJ38" i="1"/>
  <c r="AE38" i="1"/>
  <c r="AH38" i="1"/>
  <c r="AK38" i="1"/>
  <c r="AL38" i="1"/>
  <c r="AD38" i="1"/>
  <c r="AI38" i="1"/>
  <c r="AC38" i="1"/>
  <c r="AF38" i="1"/>
  <c r="AL39" i="1"/>
  <c r="AK39" i="1"/>
  <c r="AI39" i="1"/>
  <c r="AE39" i="1"/>
  <c r="AD39" i="1"/>
  <c r="AC39" i="1"/>
  <c r="AJ39" i="1"/>
  <c r="AG39" i="1"/>
  <c r="AF39" i="1"/>
  <c r="AH39" i="1"/>
  <c r="AH40" i="1"/>
  <c r="AF40" i="1"/>
  <c r="AK40" i="1"/>
  <c r="AG40" i="1"/>
  <c r="AJ40" i="1"/>
  <c r="AE40" i="1"/>
  <c r="AD40" i="1"/>
  <c r="AI40" i="1"/>
  <c r="AL40" i="1"/>
  <c r="AC40" i="1"/>
  <c r="AD41" i="1"/>
  <c r="AJ41" i="1"/>
  <c r="AL41" i="1"/>
  <c r="AK41" i="1"/>
  <c r="AG41" i="1"/>
  <c r="AC41" i="1"/>
  <c r="AH41" i="1"/>
  <c r="AF41" i="1"/>
  <c r="AI41" i="1"/>
  <c r="AE41" i="1"/>
  <c r="AD42" i="1"/>
  <c r="AG42" i="1"/>
  <c r="AL42" i="1"/>
  <c r="AI42" i="1"/>
  <c r="AK42" i="1"/>
  <c r="AH42" i="1"/>
  <c r="AE42" i="1"/>
  <c r="AF42" i="1"/>
  <c r="AC42" i="1"/>
  <c r="AJ42" i="1"/>
  <c r="AC43" i="1"/>
  <c r="AJ43" i="1"/>
  <c r="AI43" i="1"/>
  <c r="AD43" i="1"/>
  <c r="AE43" i="1"/>
  <c r="AL43" i="1"/>
  <c r="AG43" i="1"/>
  <c r="AH43" i="1"/>
  <c r="AF43" i="1"/>
  <c r="AK43" i="1"/>
  <c r="AJ44" i="1"/>
  <c r="AD44" i="1"/>
  <c r="AG44" i="1"/>
  <c r="AL44" i="1"/>
  <c r="AF44" i="1"/>
  <c r="AI44" i="1"/>
  <c r="AH44" i="1"/>
  <c r="AE44" i="1"/>
  <c r="AK44" i="1"/>
  <c r="AC44" i="1"/>
  <c r="AC45" i="1"/>
  <c r="AD45" i="1"/>
  <c r="AH45" i="1"/>
  <c r="AE45" i="1"/>
  <c r="AI45" i="1"/>
  <c r="AJ45" i="1"/>
  <c r="AL45" i="1"/>
  <c r="AK45" i="1"/>
  <c r="AF45" i="1"/>
  <c r="AG45" i="1"/>
  <c r="AE46" i="1"/>
  <c r="AH46" i="1"/>
  <c r="AD46" i="1"/>
  <c r="AL46" i="1"/>
  <c r="AF46" i="1"/>
  <c r="AJ46" i="1"/>
  <c r="AC46" i="1"/>
  <c r="AG46" i="1"/>
  <c r="AI46" i="1"/>
  <c r="AK46" i="1"/>
  <c r="AG47" i="1"/>
  <c r="AF47" i="1"/>
  <c r="AE47" i="1"/>
  <c r="AH47" i="1"/>
  <c r="AK47" i="1"/>
  <c r="AL47" i="1"/>
  <c r="AI47" i="1"/>
  <c r="AC47" i="1"/>
  <c r="AJ47" i="1"/>
  <c r="AD47" i="1"/>
  <c r="AL48" i="1"/>
  <c r="AI48" i="1"/>
  <c r="AK48" i="1"/>
  <c r="AE48" i="1"/>
  <c r="AH48" i="1"/>
  <c r="AD48" i="1"/>
  <c r="AJ48" i="1"/>
  <c r="AF48" i="1"/>
  <c r="AC48" i="1"/>
  <c r="AG48" i="1"/>
  <c r="AH49" i="1"/>
  <c r="AK49" i="1"/>
  <c r="AL49" i="1"/>
  <c r="AI49" i="1"/>
  <c r="AG49" i="1"/>
  <c r="AD49" i="1"/>
  <c r="AE49" i="1"/>
  <c r="AC49" i="1"/>
  <c r="AF49" i="1"/>
  <c r="AJ49" i="1"/>
  <c r="AD50" i="1"/>
  <c r="AG50" i="1"/>
  <c r="AL50" i="1"/>
  <c r="AI50" i="1"/>
  <c r="AK50" i="1"/>
  <c r="AC50" i="1"/>
  <c r="AE50" i="1"/>
  <c r="AH50" i="1"/>
  <c r="AF50" i="1"/>
  <c r="AJ50" i="1"/>
  <c r="AI51" i="1"/>
  <c r="AG51" i="1"/>
  <c r="AH51" i="1"/>
  <c r="AC51" i="1"/>
  <c r="AJ51" i="1"/>
  <c r="AE51" i="1"/>
  <c r="AD51" i="1"/>
  <c r="AF51" i="1"/>
  <c r="AK51" i="1"/>
  <c r="AL51" i="1"/>
  <c r="AK52" i="1"/>
  <c r="AJ52" i="1"/>
  <c r="AC52" i="1"/>
  <c r="AD52" i="1"/>
  <c r="AG52" i="1"/>
  <c r="AL52" i="1"/>
  <c r="AI52" i="1"/>
  <c r="AE52" i="1"/>
  <c r="AH52" i="1"/>
  <c r="AF52" i="1"/>
  <c r="AH53" i="1"/>
  <c r="AI53" i="1"/>
  <c r="AC53" i="1"/>
  <c r="AF53" i="1"/>
  <c r="AD53" i="1"/>
  <c r="AJ53" i="1"/>
  <c r="AE53" i="1"/>
  <c r="AK53" i="1"/>
  <c r="AL53" i="1"/>
  <c r="AG53" i="1"/>
  <c r="AC54" i="1"/>
  <c r="AI54" i="1"/>
  <c r="AF54" i="1"/>
  <c r="AH54" i="1"/>
  <c r="AK54" i="1"/>
  <c r="AJ54" i="1"/>
  <c r="AD54" i="1"/>
  <c r="AG54" i="1"/>
  <c r="AL54" i="1"/>
  <c r="AE54" i="1"/>
  <c r="AJ55" i="1"/>
  <c r="AE55" i="1"/>
  <c r="AL55" i="1"/>
  <c r="AG55" i="1"/>
  <c r="AC55" i="1"/>
  <c r="AF55" i="1"/>
  <c r="AH55" i="1"/>
  <c r="AK55" i="1"/>
  <c r="AD55" i="1"/>
  <c r="AI55" i="1"/>
  <c r="AG56" i="1"/>
  <c r="AJ56" i="1"/>
  <c r="AE56" i="1"/>
  <c r="AH56" i="1"/>
  <c r="AK56" i="1"/>
  <c r="AL56" i="1"/>
  <c r="AI56" i="1"/>
  <c r="AF56" i="1"/>
  <c r="AC56" i="1"/>
  <c r="AD56" i="1"/>
  <c r="AL57" i="1"/>
  <c r="AE57" i="1"/>
  <c r="AF57" i="1"/>
  <c r="AJ57" i="1"/>
  <c r="AC57" i="1"/>
  <c r="AG57" i="1"/>
  <c r="AI57" i="1"/>
  <c r="AK57" i="1"/>
  <c r="AH57" i="1"/>
  <c r="AD57" i="1"/>
  <c r="AG58" i="1"/>
  <c r="AF58" i="1"/>
  <c r="AE58" i="1"/>
  <c r="AJ58" i="1"/>
  <c r="AH58" i="1"/>
  <c r="AK58" i="1"/>
  <c r="AL58" i="1"/>
  <c r="AI58" i="1"/>
  <c r="AD58" i="1"/>
  <c r="AC58" i="1"/>
  <c r="AL59" i="1"/>
  <c r="AI59" i="1"/>
  <c r="AK59" i="1"/>
  <c r="AE59" i="1"/>
  <c r="AH59" i="1"/>
  <c r="AD59" i="1"/>
  <c r="AC59" i="1"/>
  <c r="AF59" i="1"/>
  <c r="AJ59" i="1"/>
  <c r="AG59" i="1"/>
  <c r="AH60" i="1"/>
  <c r="AK60" i="1"/>
  <c r="AL60" i="1"/>
  <c r="AD60" i="1"/>
  <c r="AI60" i="1"/>
  <c r="AG60" i="1"/>
  <c r="AC60" i="1"/>
  <c r="AF60" i="1"/>
  <c r="AJ60" i="1"/>
  <c r="AE60" i="1"/>
  <c r="AD61" i="1"/>
  <c r="AG61" i="1"/>
  <c r="AL61" i="1"/>
  <c r="AI61" i="1"/>
  <c r="AK61" i="1"/>
  <c r="AE61" i="1"/>
  <c r="AH61" i="1"/>
  <c r="AC61" i="1"/>
  <c r="AF61" i="1"/>
  <c r="AJ61" i="1"/>
  <c r="AI62" i="1"/>
  <c r="AG62" i="1"/>
  <c r="AL62" i="1"/>
  <c r="AH62" i="1"/>
  <c r="AD62" i="1"/>
  <c r="AC62" i="1"/>
  <c r="AJ62" i="1"/>
  <c r="AF62" i="1"/>
  <c r="AE62" i="1"/>
  <c r="AK62" i="1"/>
  <c r="AK63" i="1"/>
  <c r="AF63" i="1"/>
  <c r="AC63" i="1"/>
  <c r="AD63" i="1"/>
  <c r="AG63" i="1"/>
  <c r="AL63" i="1"/>
  <c r="AI63" i="1"/>
  <c r="AE63" i="1"/>
  <c r="AH63" i="1"/>
  <c r="AJ63" i="1"/>
  <c r="AH64" i="1"/>
  <c r="AI64" i="1"/>
  <c r="AG64" i="1"/>
  <c r="AC64" i="1"/>
  <c r="AF64" i="1"/>
  <c r="AL64" i="1"/>
  <c r="AD64" i="1"/>
  <c r="AJ64" i="1"/>
  <c r="AE64" i="1"/>
  <c r="AK64" i="1"/>
  <c r="AL65" i="1"/>
  <c r="AI65" i="1"/>
  <c r="AE65" i="1"/>
  <c r="AH65" i="1"/>
  <c r="AJ65" i="1"/>
  <c r="AK65" i="1"/>
  <c r="AC65" i="1"/>
  <c r="AF65" i="1"/>
  <c r="AG65" i="1"/>
  <c r="AD65" i="1"/>
  <c r="AH66" i="1"/>
  <c r="AL66" i="1"/>
  <c r="AD66" i="1"/>
  <c r="AC66" i="1"/>
  <c r="AJ66" i="1"/>
  <c r="AG66" i="1"/>
  <c r="AE66" i="1"/>
  <c r="AF66" i="1"/>
  <c r="AK66" i="1"/>
  <c r="AI66" i="1"/>
  <c r="AF67" i="1"/>
  <c r="AL67" i="1"/>
  <c r="AG67" i="1"/>
  <c r="AE67" i="1"/>
  <c r="AK67" i="1"/>
  <c r="AI67" i="1"/>
  <c r="AH67" i="1"/>
  <c r="AJ67" i="1"/>
  <c r="AC67" i="1"/>
  <c r="AD67" i="1"/>
  <c r="AF68" i="1"/>
  <c r="AH68" i="1"/>
  <c r="AK68" i="1"/>
  <c r="AG68" i="1"/>
  <c r="AC68" i="1"/>
  <c r="AL68" i="1"/>
  <c r="AD68" i="1"/>
  <c r="AI68" i="1"/>
  <c r="AJ68" i="1"/>
  <c r="AE68" i="1"/>
  <c r="AF69" i="1"/>
  <c r="AE69" i="1"/>
  <c r="AH69" i="1"/>
  <c r="AD69" i="1"/>
  <c r="AG69" i="1"/>
  <c r="AJ69" i="1"/>
  <c r="AL69" i="1"/>
  <c r="AI69" i="1"/>
  <c r="AC69" i="1"/>
  <c r="AK69" i="1"/>
  <c r="AH70" i="1"/>
  <c r="AD70" i="1"/>
  <c r="AF70" i="1"/>
  <c r="AL70" i="1"/>
  <c r="AI70" i="1"/>
  <c r="AG70" i="1"/>
  <c r="AK70" i="1"/>
  <c r="AC70" i="1"/>
  <c r="AE70" i="1"/>
  <c r="AJ70" i="1"/>
  <c r="AH71" i="1"/>
  <c r="AE71" i="1"/>
  <c r="AF71" i="1"/>
  <c r="AG71" i="1"/>
  <c r="AI71" i="1"/>
  <c r="AJ71" i="1"/>
  <c r="AD71" i="1"/>
  <c r="AL71" i="1"/>
  <c r="AC71" i="1"/>
  <c r="AK71" i="1"/>
  <c r="AK72" i="1"/>
  <c r="AE72" i="1"/>
  <c r="AI72" i="1"/>
  <c r="AL72" i="1"/>
  <c r="AG72" i="1"/>
  <c r="AJ72" i="1"/>
  <c r="AH72" i="1"/>
  <c r="AF72" i="1"/>
  <c r="AC72" i="1"/>
  <c r="AD72" i="1"/>
  <c r="AJ73" i="1"/>
  <c r="AL73" i="1"/>
  <c r="AH73" i="1"/>
  <c r="AI73" i="1"/>
  <c r="AG73" i="1"/>
  <c r="AF73" i="1"/>
  <c r="AE73" i="1"/>
  <c r="AC73" i="1"/>
  <c r="AK73" i="1"/>
  <c r="AD73" i="1"/>
  <c r="AF74" i="1"/>
  <c r="AK74" i="1"/>
  <c r="AL74" i="1"/>
  <c r="AH74" i="1"/>
  <c r="AE74" i="1"/>
  <c r="AJ74" i="1"/>
  <c r="AI74" i="1"/>
  <c r="AG74" i="1"/>
  <c r="AC74" i="1"/>
  <c r="AD74" i="1"/>
  <c r="AI75" i="1"/>
  <c r="AE75" i="1"/>
  <c r="AL75" i="1"/>
  <c r="AG75" i="1"/>
  <c r="AK75" i="1"/>
  <c r="AF75" i="1"/>
  <c r="AJ75" i="1"/>
  <c r="AH75" i="1"/>
  <c r="AC75" i="1"/>
  <c r="AD75" i="1"/>
  <c r="AG76" i="1"/>
  <c r="AK76" i="1"/>
  <c r="AH76" i="1"/>
  <c r="AE76" i="1"/>
  <c r="AL76" i="1"/>
  <c r="AC76" i="1"/>
  <c r="AF76" i="1"/>
  <c r="AJ76" i="1"/>
  <c r="AI76" i="1"/>
  <c r="AD76" i="1"/>
  <c r="AI77" i="1"/>
  <c r="AF77" i="1"/>
  <c r="AJ77" i="1"/>
  <c r="AE77" i="1"/>
  <c r="AC77" i="1"/>
  <c r="AH77" i="1"/>
  <c r="AG77" i="1"/>
  <c r="AK77" i="1"/>
  <c r="AD77" i="1"/>
  <c r="AL77" i="1"/>
  <c r="AL78" i="1"/>
  <c r="AD78" i="1"/>
  <c r="AC78" i="1"/>
  <c r="AG78" i="1"/>
  <c r="AK78" i="1"/>
  <c r="AI78" i="1"/>
  <c r="AH78" i="1"/>
  <c r="AE78" i="1"/>
  <c r="AF78" i="1"/>
  <c r="AJ78" i="1"/>
  <c r="AC79" i="1"/>
  <c r="AL79" i="1"/>
  <c r="AE79" i="1"/>
  <c r="AJ79" i="1"/>
  <c r="AF79" i="1"/>
  <c r="AI79" i="1"/>
  <c r="AH79" i="1"/>
  <c r="AG79" i="1"/>
  <c r="AK79" i="1"/>
  <c r="AD79" i="1"/>
  <c r="AG80" i="1"/>
  <c r="AF80" i="1"/>
  <c r="AH80" i="1"/>
  <c r="AE80" i="1"/>
  <c r="AK80" i="1"/>
  <c r="AJ80" i="1"/>
  <c r="AL80" i="1"/>
  <c r="AC80" i="1"/>
  <c r="AD80" i="1"/>
  <c r="AI80" i="1"/>
  <c r="AF81" i="1"/>
  <c r="AE81" i="1"/>
  <c r="AI81" i="1"/>
  <c r="AK81" i="1"/>
  <c r="AJ81" i="1"/>
  <c r="AD81" i="1"/>
  <c r="AG81" i="1"/>
  <c r="AL81" i="1"/>
  <c r="AH81" i="1"/>
  <c r="AC81" i="1"/>
  <c r="AE82" i="1"/>
  <c r="AL82" i="1"/>
  <c r="AD82" i="1"/>
  <c r="AF82" i="1"/>
  <c r="AH82" i="1"/>
  <c r="AC82" i="1"/>
  <c r="AG82" i="1"/>
  <c r="AI82" i="1"/>
  <c r="AK82" i="1"/>
  <c r="AJ82" i="1"/>
  <c r="AD83" i="1"/>
  <c r="AG83" i="1"/>
  <c r="AJ83" i="1"/>
  <c r="AF83" i="1"/>
  <c r="AE83" i="1"/>
  <c r="AI83" i="1"/>
  <c r="AC83" i="1"/>
  <c r="AL83" i="1"/>
  <c r="AK83" i="1"/>
  <c r="AH83" i="1"/>
  <c r="AC84" i="1"/>
  <c r="AD84" i="1"/>
  <c r="AG84" i="1"/>
  <c r="AH84" i="1"/>
  <c r="AF84" i="1"/>
  <c r="AJ84" i="1"/>
  <c r="AK84" i="1"/>
  <c r="AL84" i="1"/>
  <c r="AE84" i="1"/>
  <c r="AI84" i="1"/>
  <c r="AK85" i="1"/>
  <c r="AC85" i="1"/>
  <c r="AE85" i="1"/>
  <c r="AJ85" i="1"/>
  <c r="AI85" i="1"/>
  <c r="AG85" i="1"/>
  <c r="AD85" i="1"/>
  <c r="AF85" i="1"/>
  <c r="AL85" i="1"/>
  <c r="AH85" i="1"/>
  <c r="AL86" i="1"/>
  <c r="AE86" i="1"/>
  <c r="AJ86" i="1"/>
  <c r="AC86" i="1"/>
  <c r="AI86" i="1"/>
  <c r="AK86" i="1"/>
  <c r="AG86" i="1"/>
  <c r="AH86" i="1"/>
  <c r="AF86" i="1"/>
  <c r="AD86" i="1"/>
  <c r="AE87" i="1"/>
  <c r="AD87" i="1"/>
  <c r="AF87" i="1"/>
  <c r="AL87" i="1"/>
  <c r="AJ87" i="1"/>
  <c r="AH87" i="1"/>
  <c r="AG87" i="1"/>
  <c r="AK87" i="1"/>
  <c r="AI87" i="1"/>
  <c r="AC87" i="1"/>
  <c r="AJ88" i="1"/>
  <c r="AE88" i="1"/>
  <c r="AF88" i="1"/>
  <c r="AC88" i="1"/>
  <c r="AD88" i="1"/>
  <c r="AK88" i="1"/>
  <c r="AH88" i="1"/>
  <c r="AI88" i="1"/>
  <c r="AG88" i="1"/>
  <c r="AL88" i="1"/>
  <c r="AJ89" i="1"/>
  <c r="AK89" i="1"/>
  <c r="AG89" i="1"/>
  <c r="AE89" i="1"/>
  <c r="AI89" i="1"/>
  <c r="AC89" i="1"/>
  <c r="AF89" i="1"/>
  <c r="AL89" i="1"/>
  <c r="AH89" i="1"/>
  <c r="AD89" i="1"/>
  <c r="AK90" i="1"/>
  <c r="AE90" i="1"/>
  <c r="AC90" i="1"/>
  <c r="AI90" i="1"/>
  <c r="AD90" i="1"/>
  <c r="AH90" i="1"/>
  <c r="AJ90" i="1"/>
  <c r="AF90" i="1"/>
  <c r="AL90" i="1"/>
  <c r="AG90" i="1"/>
  <c r="AI91" i="1"/>
  <c r="AH91" i="1"/>
  <c r="AD91" i="1"/>
  <c r="AF91" i="1"/>
  <c r="AG91" i="1"/>
  <c r="AK91" i="1"/>
  <c r="AJ91" i="1"/>
  <c r="AE91" i="1"/>
  <c r="AC91" i="1"/>
  <c r="AL91" i="1"/>
  <c r="AJ92" i="1"/>
  <c r="AC92" i="1"/>
  <c r="AF92" i="1"/>
  <c r="AK92" i="1"/>
  <c r="AH92" i="1"/>
  <c r="AD92" i="1"/>
  <c r="AI92" i="1"/>
  <c r="AG92" i="1"/>
  <c r="AL92" i="1"/>
  <c r="AE92" i="1"/>
  <c r="AE93" i="1"/>
  <c r="AJ93" i="1"/>
  <c r="AD93" i="1"/>
  <c r="AG93" i="1"/>
  <c r="AH93" i="1"/>
  <c r="AC93" i="1"/>
  <c r="AI93" i="1"/>
  <c r="AF93" i="1"/>
  <c r="AK93" i="1"/>
  <c r="AL93" i="1"/>
  <c r="AG94" i="1"/>
  <c r="AF94" i="1"/>
  <c r="AK94" i="1"/>
  <c r="AC94" i="1"/>
  <c r="AH94" i="1"/>
  <c r="AJ94" i="1"/>
  <c r="AL94" i="1"/>
  <c r="AE94" i="1"/>
  <c r="AI94" i="1"/>
  <c r="AD94" i="1"/>
  <c r="AH95" i="1"/>
  <c r="AF95" i="1"/>
  <c r="AG95" i="1"/>
  <c r="AK95" i="1"/>
  <c r="AI95" i="1"/>
  <c r="AE95" i="1"/>
  <c r="AJ95" i="1"/>
  <c r="AL95" i="1"/>
  <c r="AD95" i="1"/>
  <c r="AC95" i="1"/>
  <c r="AF96" i="1"/>
  <c r="AJ96" i="1"/>
  <c r="AI96" i="1"/>
  <c r="AL96" i="1"/>
  <c r="AG96" i="1"/>
  <c r="AK96" i="1"/>
  <c r="AH96" i="1"/>
  <c r="AE96" i="1"/>
  <c r="AC96" i="1"/>
  <c r="AD96" i="1"/>
  <c r="AC97" i="1"/>
  <c r="AJ97" i="1"/>
  <c r="AK97" i="1"/>
  <c r="AH97" i="1"/>
  <c r="AF97" i="1"/>
  <c r="AI97" i="1"/>
  <c r="AD97" i="1"/>
  <c r="AL97" i="1"/>
  <c r="AG97" i="1"/>
  <c r="AE97" i="1"/>
  <c r="AH98" i="1"/>
  <c r="AC98" i="1"/>
  <c r="AL98" i="1"/>
  <c r="AJ98" i="1"/>
  <c r="AI98" i="1"/>
  <c r="AF98" i="1"/>
  <c r="AK98" i="1"/>
  <c r="AG98" i="1"/>
  <c r="AE98" i="1"/>
  <c r="AD98" i="1"/>
  <c r="AD99" i="1"/>
  <c r="AK99" i="1"/>
  <c r="AH99" i="1"/>
  <c r="AF99" i="1"/>
  <c r="AI99" i="1"/>
  <c r="AG99" i="1"/>
  <c r="AJ99" i="1"/>
  <c r="AL99" i="1"/>
  <c r="AC99" i="1"/>
  <c r="AE99" i="1"/>
  <c r="AE100" i="1"/>
  <c r="AI100" i="1"/>
  <c r="AH100" i="1"/>
  <c r="AF100" i="1"/>
  <c r="AG100" i="1"/>
  <c r="AD100" i="1"/>
  <c r="AJ100" i="1"/>
  <c r="AK100" i="1"/>
  <c r="AL100" i="1"/>
  <c r="AC100" i="1"/>
  <c r="AJ101" i="1"/>
  <c r="AI101" i="1"/>
  <c r="AL101" i="1"/>
  <c r="AG101" i="1"/>
  <c r="AK101" i="1"/>
  <c r="AC101" i="1"/>
  <c r="AF101" i="1"/>
  <c r="AD101" i="1"/>
  <c r="AE101" i="1"/>
  <c r="AH101" i="1"/>
  <c r="AI102" i="1"/>
  <c r="AE102" i="1"/>
  <c r="AC102" i="1"/>
  <c r="AG102" i="1"/>
  <c r="AJ102" i="1"/>
  <c r="AK102" i="1"/>
  <c r="AD102" i="1"/>
  <c r="AF102" i="1"/>
  <c r="AH102" i="1"/>
  <c r="AL102" i="1"/>
  <c r="AL103" i="1"/>
  <c r="AE103" i="1"/>
  <c r="AF103" i="1"/>
  <c r="AI103" i="1"/>
  <c r="AJ103" i="1"/>
  <c r="AG103" i="1"/>
  <c r="AD103" i="1"/>
  <c r="AH103" i="1"/>
  <c r="AK103" i="1"/>
  <c r="AC103" i="1"/>
  <c r="AG104" i="1"/>
  <c r="AE104" i="1"/>
  <c r="AF104" i="1"/>
  <c r="AJ104" i="1"/>
  <c r="AD104" i="1"/>
  <c r="AL104" i="1"/>
  <c r="AI104" i="1"/>
  <c r="AH104" i="1"/>
  <c r="AC104" i="1"/>
  <c r="AK104" i="1"/>
  <c r="AK105" i="1"/>
  <c r="AC105" i="1"/>
  <c r="AL105" i="1"/>
  <c r="AG105" i="1"/>
  <c r="AE105" i="1"/>
  <c r="AD105" i="1"/>
  <c r="AH105" i="1"/>
  <c r="AF105" i="1"/>
  <c r="AJ105" i="1"/>
  <c r="AI105" i="1"/>
  <c r="AK106" i="1"/>
  <c r="AD106" i="1"/>
  <c r="AG106" i="1"/>
  <c r="AL106" i="1"/>
  <c r="AJ106" i="1"/>
  <c r="AF106" i="1"/>
  <c r="AE106" i="1"/>
  <c r="AI106" i="1"/>
  <c r="AC106" i="1"/>
  <c r="AH106" i="1"/>
  <c r="AG107" i="1"/>
  <c r="AC107" i="1"/>
  <c r="AH107" i="1"/>
</calcChain>
</file>

<file path=xl/sharedStrings.xml><?xml version="1.0" encoding="utf-8"?>
<sst xmlns="http://schemas.openxmlformats.org/spreadsheetml/2006/main" count="81" uniqueCount="58">
  <si>
    <t>演習問題 4</t>
    <rPh sb="0" eb="2">
      <t>エンシュウ</t>
    </rPh>
    <rPh sb="2" eb="4">
      <t>モンダイ</t>
    </rPh>
    <phoneticPr fontId="3"/>
  </si>
  <si>
    <t>Beta</t>
    <phoneticPr fontId="3"/>
  </si>
  <si>
    <t>a</t>
    <phoneticPr fontId="3"/>
  </si>
  <si>
    <t>b</t>
    <phoneticPr fontId="3"/>
  </si>
  <si>
    <t>sum</t>
    <phoneticPr fontId="3"/>
  </si>
  <si>
    <t>n</t>
    <phoneticPr fontId="3"/>
  </si>
  <si>
    <t>max</t>
    <phoneticPr fontId="3"/>
  </si>
  <si>
    <t>Max1</t>
    <phoneticPr fontId="3"/>
  </si>
  <si>
    <t>SUM</t>
    <phoneticPr fontId="3"/>
  </si>
  <si>
    <t>norm</t>
    <phoneticPr fontId="3"/>
  </si>
  <si>
    <t>Bin</t>
    <phoneticPr fontId="3"/>
  </si>
  <si>
    <t>s</t>
    <phoneticPr fontId="3"/>
  </si>
  <si>
    <t>Max2</t>
    <phoneticPr fontId="3"/>
  </si>
  <si>
    <t>ｐ</t>
    <phoneticPr fontId="3"/>
  </si>
  <si>
    <t>normalized-Beta</t>
    <phoneticPr fontId="3"/>
  </si>
  <si>
    <t>演習問題 5</t>
    <rPh sb="0" eb="2">
      <t>エンシュウ</t>
    </rPh>
    <rPh sb="2" eb="4">
      <t>モンダイ</t>
    </rPh>
    <phoneticPr fontId="3"/>
  </si>
  <si>
    <t>inf</t>
    <phoneticPr fontId="3"/>
  </si>
  <si>
    <t>Se</t>
    <phoneticPr fontId="3"/>
  </si>
  <si>
    <t>P all- =</t>
    <phoneticPr fontId="3"/>
  </si>
  <si>
    <t>non-inf</t>
    <phoneticPr fontId="3"/>
  </si>
  <si>
    <t xml:space="preserve"> Sp</t>
    <phoneticPr fontId="3"/>
  </si>
  <si>
    <t>total</t>
    <phoneticPr fontId="3"/>
  </si>
  <si>
    <t>inf ratio</t>
    <phoneticPr fontId="3"/>
  </si>
  <si>
    <t>Pos</t>
    <phoneticPr fontId="3"/>
  </si>
  <si>
    <t>Np by Se</t>
    <phoneticPr fontId="3"/>
  </si>
  <si>
    <t>Np by Sp</t>
    <phoneticPr fontId="3"/>
  </si>
  <si>
    <t>Np</t>
    <phoneticPr fontId="3"/>
  </si>
  <si>
    <t>Max</t>
    <phoneticPr fontId="3"/>
  </si>
  <si>
    <t>MLE</t>
    <phoneticPr fontId="3"/>
  </si>
  <si>
    <t>Sum=</t>
    <phoneticPr fontId="3"/>
  </si>
  <si>
    <t>Inf</t>
    <phoneticPr fontId="3"/>
  </si>
  <si>
    <t>Total</t>
    <phoneticPr fontId="3"/>
  </si>
  <si>
    <t>Normalized</t>
    <phoneticPr fontId="3"/>
  </si>
  <si>
    <t>演習問題 6</t>
    <rPh sb="0" eb="2">
      <t>エンシュウ</t>
    </rPh>
    <rPh sb="2" eb="4">
      <t>モンダイ</t>
    </rPh>
    <phoneticPr fontId="3"/>
  </si>
  <si>
    <t>製品</t>
    <rPh sb="0" eb="2">
      <t>セイヒン</t>
    </rPh>
    <phoneticPr fontId="3"/>
  </si>
  <si>
    <t>製品総数</t>
    <rPh sb="0" eb="2">
      <t>セイヒン</t>
    </rPh>
    <rPh sb="2" eb="4">
      <t>ソウスウ</t>
    </rPh>
    <phoneticPr fontId="3"/>
  </si>
  <si>
    <t>陽性数</t>
    <rPh sb="0" eb="3">
      <t>ヨウセイスウ</t>
    </rPh>
    <phoneticPr fontId="3"/>
  </si>
  <si>
    <t>原料</t>
    <rPh sb="0" eb="2">
      <t>ゲンリョウ</t>
    </rPh>
    <phoneticPr fontId="3"/>
  </si>
  <si>
    <t>( kg)</t>
    <phoneticPr fontId="3"/>
  </si>
  <si>
    <t>Pieces</t>
    <phoneticPr fontId="3"/>
  </si>
  <si>
    <t>Conc</t>
    <phoneticPr fontId="3"/>
  </si>
  <si>
    <t>p</t>
    <phoneticPr fontId="3"/>
  </si>
  <si>
    <t>Prob</t>
    <phoneticPr fontId="3"/>
  </si>
  <si>
    <t>金属片MPN</t>
    <rPh sb="0" eb="3">
      <t>キンゾクヘン</t>
    </rPh>
    <phoneticPr fontId="3"/>
  </si>
  <si>
    <t>金属片</t>
    <rPh sb="0" eb="3">
      <t>キンゾクヘン</t>
    </rPh>
    <phoneticPr fontId="3"/>
  </si>
  <si>
    <t>原料kg</t>
    <rPh sb="0" eb="2">
      <t>ゲンリョウ</t>
    </rPh>
    <phoneticPr fontId="3"/>
  </si>
  <si>
    <t>製品kg</t>
    <rPh sb="0" eb="2">
      <t>セイヒン</t>
    </rPh>
    <phoneticPr fontId="3"/>
  </si>
  <si>
    <t>製品数</t>
    <rPh sb="0" eb="3">
      <t>セイヒンスウ</t>
    </rPh>
    <phoneticPr fontId="3"/>
  </si>
  <si>
    <t>W</t>
    <phoneticPr fontId="3"/>
  </si>
  <si>
    <t>A</t>
    <phoneticPr fontId="3"/>
  </si>
  <si>
    <t>金属片は原料1kg当り平均N/W存在し、製品当り平均M=N/WxA個存在する。</t>
    <rPh sb="0" eb="3">
      <t>キンゾクヘン</t>
    </rPh>
    <rPh sb="4" eb="6">
      <t>ゲンリョウ</t>
    </rPh>
    <rPh sb="9" eb="10">
      <t>アタ</t>
    </rPh>
    <rPh sb="11" eb="13">
      <t>ヘイキン</t>
    </rPh>
    <rPh sb="16" eb="18">
      <t>ソンザイ</t>
    </rPh>
    <rPh sb="20" eb="23">
      <t>セイヒンアタ</t>
    </rPh>
    <rPh sb="24" eb="26">
      <t>ヘイキン</t>
    </rPh>
    <rPh sb="33" eb="34">
      <t>コ</t>
    </rPh>
    <rPh sb="34" eb="36">
      <t>ソンザイ</t>
    </rPh>
    <phoneticPr fontId="3"/>
  </si>
  <si>
    <t>Mean</t>
    <phoneticPr fontId="3"/>
  </si>
  <si>
    <t>ある製品に金属片が存在する確率pはポアッソン分布により、</t>
    <rPh sb="2" eb="4">
      <t>セイヒン</t>
    </rPh>
    <rPh sb="5" eb="8">
      <t>キンゾクヘン</t>
    </rPh>
    <rPh sb="9" eb="11">
      <t>ソンザイ</t>
    </rPh>
    <rPh sb="13" eb="15">
      <t>カクリツ</t>
    </rPh>
    <rPh sb="22" eb="24">
      <t>ブンプ</t>
    </rPh>
    <phoneticPr fontId="3"/>
  </si>
  <si>
    <t>p=</t>
    <phoneticPr fontId="3"/>
  </si>
  <si>
    <t>Npos</t>
    <phoneticPr fontId="3"/>
  </si>
  <si>
    <t>P</t>
    <phoneticPr fontId="3"/>
  </si>
  <si>
    <t>陽性数MPN</t>
    <rPh sb="0" eb="3">
      <t>ヨウセイスウ</t>
    </rPh>
    <phoneticPr fontId="3"/>
  </si>
  <si>
    <t>演習問題 7</t>
    <rPh sb="0" eb="2">
      <t>エンシュウ</t>
    </rPh>
    <rPh sb="2" eb="4">
      <t>モンダイ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</si>
</sst>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2" fillId="3" borderId="0" xfId="1" applyFont="1" applyFill="1">
      <alignment vertical="center"/>
    </xf>
    <xf numFmtId="0" fontId="2" fillId="0" borderId="1" xfId="1" applyFont="1" applyBorder="1">
      <alignment vertical="center"/>
    </xf>
    <xf numFmtId="0" fontId="2" fillId="3" borderId="2" xfId="1" applyFont="1" applyFill="1" applyBorder="1">
      <alignment vertical="center"/>
    </xf>
    <xf numFmtId="0" fontId="2" fillId="0" borderId="3" xfId="1" applyFont="1" applyBorder="1">
      <alignment vertical="center"/>
    </xf>
    <xf numFmtId="0" fontId="5" fillId="3" borderId="1" xfId="1" applyFont="1" applyFill="1" applyBorder="1">
      <alignment vertical="center"/>
    </xf>
    <xf numFmtId="0" fontId="2" fillId="3" borderId="1" xfId="1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5" borderId="1" xfId="0" applyFont="1" applyFill="1" applyBorder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1" xfId="0" applyFont="1" applyBorder="1" applyAlignment="1"/>
    <xf numFmtId="0" fontId="2" fillId="3" borderId="1" xfId="0" applyFont="1" applyFill="1" applyBorder="1" applyAlignment="1"/>
    <xf numFmtId="0" fontId="7" fillId="0" borderId="0" xfId="0" applyFont="1" applyAlignment="1"/>
    <xf numFmtId="0" fontId="6" fillId="5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313D6002-75B4-4B1F-848D-F9CE8FC4C0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902266666666672"/>
          <c:y val="6.2708151064450282E-2"/>
          <c:w val="0.73042177777777773"/>
          <c:h val="0.65493437499999996"/>
        </c:manualLayout>
      </c:layout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'Ex6-1 Coin '!$AB$8:$AB$108</c:f>
              <c:numCache>
                <c:formatCode>General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</c:numCache>
            </c:numRef>
          </c:cat>
          <c:val>
            <c:numRef>
              <c:f>'Ex6-1 Coin '!$AC$8:$AC$108</c:f>
              <c:numCache>
                <c:formatCode>General</c:formatCode>
                <c:ptCount val="101"/>
                <c:pt idx="0">
                  <c:v>0</c:v>
                </c:pt>
                <c:pt idx="1">
                  <c:v>8.9446068886339923E-13</c:v>
                </c:pt>
                <c:pt idx="2">
                  <c:v>9.9321567100695881E-11</c:v>
                </c:pt>
                <c:pt idx="3">
                  <c:v>1.4700144258549426E-9</c:v>
                </c:pt>
                <c:pt idx="4">
                  <c:v>9.525455133483418E-9</c:v>
                </c:pt>
                <c:pt idx="5">
                  <c:v>3.9227356134204594E-8</c:v>
                </c:pt>
                <c:pt idx="6">
                  <c:v>1.2120407932933123E-7</c:v>
                </c:pt>
                <c:pt idx="7">
                  <c:v>3.069842496065519E-7</c:v>
                </c:pt>
                <c:pt idx="8">
                  <c:v>6.7193617945939163E-7</c:v>
                </c:pt>
                <c:pt idx="9">
                  <c:v>1.3150600738632024E-6</c:v>
                </c:pt>
                <c:pt idx="10">
                  <c:v>2.3553945512587925E-6</c:v>
                </c:pt>
                <c:pt idx="11">
                  <c:v>3.9253412941652108E-6</c:v>
                </c:pt>
                <c:pt idx="12">
                  <c:v>6.1616165295947659E-6</c:v>
                </c:pt>
                <c:pt idx="13">
                  <c:v>9.1947841120410493E-6</c:v>
                </c:pt>
                <c:pt idx="14">
                  <c:v>1.3138418792624981E-5</c:v>
                </c:pt>
                <c:pt idx="15">
                  <c:v>1.807891268628852E-5</c:v>
                </c:pt>
                <c:pt idx="16">
                  <c:v>2.4066803794042786E-5</c:v>
                </c:pt>
                <c:pt idx="17">
                  <c:v>3.1110305569499573E-5</c:v>
                </c:pt>
                <c:pt idx="18">
                  <c:v>3.9171482018638221E-5</c:v>
                </c:pt>
                <c:pt idx="19">
                  <c:v>4.816527063568713E-5</c:v>
                </c:pt>
                <c:pt idx="20">
                  <c:v>5.7961327206621061E-5</c:v>
                </c:pt>
                <c:pt idx="21">
                  <c:v>6.8388468015179586E-5</c:v>
                </c:pt>
                <c:pt idx="22">
                  <c:v>7.9241326558049613E-5</c:v>
                </c:pt>
                <c:pt idx="23">
                  <c:v>9.0288728787076152E-5</c:v>
                </c:pt>
                <c:pt idx="24">
                  <c:v>1.0128322415745287E-4</c:v>
                </c:pt>
                <c:pt idx="25">
                  <c:v>1.1197118698420915E-4</c:v>
                </c:pt>
                <c:pt idx="26">
                  <c:v>1.2210291888851234E-4</c:v>
                </c:pt>
                <c:pt idx="27">
                  <c:v>1.3144223185986416E-4</c:v>
                </c:pt>
                <c:pt idx="28">
                  <c:v>1.3977506514655443E-4</c:v>
                </c:pt>
                <c:pt idx="29">
                  <c:v>1.469167800007033E-4</c:v>
                </c:pt>
                <c:pt idx="30">
                  <c:v>1.5271787666485117E-4</c:v>
                </c:pt>
                <c:pt idx="31">
                  <c:v>1.5706798094813405E-4</c:v>
                </c:pt>
                <c:pt idx="32">
                  <c:v>1.5989804727581269E-4</c:v>
                </c:pt>
                <c:pt idx="33">
                  <c:v>1.6118081627972383E-4</c:v>
                </c:pt>
                <c:pt idx="34">
                  <c:v>1.609296440869093E-4</c:v>
                </c:pt>
                <c:pt idx="35">
                  <c:v>1.5919588490791124E-4</c:v>
                </c:pt>
                <c:pt idx="36">
                  <c:v>1.5606505690699218E-4</c:v>
                </c:pt>
                <c:pt idx="37">
                  <c:v>1.5165205326382326E-4</c:v>
                </c:pt>
                <c:pt idx="38">
                  <c:v>1.4609567630786773E-4</c:v>
                </c:pt>
                <c:pt idx="39">
                  <c:v>1.3955277384820089E-4</c:v>
                </c:pt>
                <c:pt idx="40">
                  <c:v>1.321922451153397E-4</c:v>
                </c:pt>
                <c:pt idx="41">
                  <c:v>1.2418916124757521E-4</c:v>
                </c:pt>
                <c:pt idx="42">
                  <c:v>1.1571921438751408E-4</c:v>
                </c:pt>
                <c:pt idx="43">
                  <c:v>1.0695367267827489E-4</c:v>
                </c:pt>
                <c:pt idx="44">
                  <c:v>9.8054978185716733E-5</c:v>
                </c:pt>
                <c:pt idx="45">
                  <c:v>8.9173083288232371E-5</c:v>
                </c:pt>
                <c:pt idx="46">
                  <c:v>8.0442580392653439E-5</c:v>
                </c:pt>
                <c:pt idx="47">
                  <c:v>7.1980641675208016E-5</c:v>
                </c:pt>
                <c:pt idx="48">
                  <c:v>6.3885751291693112E-5</c:v>
                </c:pt>
                <c:pt idx="49">
                  <c:v>5.6237183175162569E-5</c:v>
                </c:pt>
                <c:pt idx="50">
                  <c:v>4.9095153810594934E-5</c:v>
                </c:pt>
                <c:pt idx="51">
                  <c:v>4.2501561573533605E-5</c:v>
                </c:pt>
                <c:pt idx="52">
                  <c:v>3.648121236426504E-5</c:v>
                </c:pt>
                <c:pt idx="53">
                  <c:v>3.1043425112562571E-5</c:v>
                </c:pt>
                <c:pt idx="54">
                  <c:v>2.6183909799976655E-5</c:v>
                </c:pt>
                <c:pt idx="55">
                  <c:v>2.1886814304756295E-5</c:v>
                </c:pt>
                <c:pt idx="56">
                  <c:v>1.8126843855852913E-5</c:v>
                </c:pt>
                <c:pt idx="57">
                  <c:v>1.4871367353751605E-5</c:v>
                </c:pt>
                <c:pt idx="58">
                  <c:v>1.2082437420037083E-5</c:v>
                </c:pt>
                <c:pt idx="59">
                  <c:v>9.7186649356894045E-6</c:v>
                </c:pt>
                <c:pt idx="60">
                  <c:v>7.736903234916948E-6</c:v>
                </c:pt>
                <c:pt idx="61">
                  <c:v>6.0937113341039898E-6</c:v>
                </c:pt>
                <c:pt idx="62">
                  <c:v>4.746578995177393E-6</c:v>
                </c:pt>
                <c:pt idx="63">
                  <c:v>3.6549085680331941E-6</c:v>
                </c:pt>
                <c:pt idx="64">
                  <c:v>2.780759070699557E-6</c:v>
                </c:pt>
                <c:pt idx="65">
                  <c:v>2.0893666163411403E-6</c:v>
                </c:pt>
                <c:pt idx="66">
                  <c:v>1.549461969706907E-6</c:v>
                </c:pt>
                <c:pt idx="67">
                  <c:v>1.133410707345074E-6</c:v>
                </c:pt>
                <c:pt idx="68">
                  <c:v>8.1720425518011347E-7</c:v>
                </c:pt>
                <c:pt idx="69">
                  <c:v>5.80331150354352E-7</c:v>
                </c:pt>
                <c:pt idx="70">
                  <c:v>4.0555744662516065E-7</c:v>
                </c:pt>
                <c:pt idx="71">
                  <c:v>2.7864351856754285E-7</c:v>
                </c:pt>
                <c:pt idx="72">
                  <c:v>1.8802190464095598E-7</c:v>
                </c:pt>
                <c:pt idx="73">
                  <c:v>1.2445755158266512E-7</c:v>
                </c:pt>
                <c:pt idx="74">
                  <c:v>8.0708159503588991E-8</c:v>
                </c:pt>
                <c:pt idx="75">
                  <c:v>5.1198530856976125E-8</c:v>
                </c:pt>
                <c:pt idx="76">
                  <c:v>3.1719115171332274E-8</c:v>
                </c:pt>
                <c:pt idx="77">
                  <c:v>1.9155492143408471E-8</c:v>
                </c:pt>
                <c:pt idx="78">
                  <c:v>1.1252480895338463E-8</c:v>
                </c:pt>
                <c:pt idx="79">
                  <c:v>6.4139903062161794E-9</c:v>
                </c:pt>
                <c:pt idx="80">
                  <c:v>3.5376786625133841E-9</c:v>
                </c:pt>
                <c:pt idx="81">
                  <c:v>1.881975994112294E-9</c:v>
                </c:pt>
                <c:pt idx="82">
                  <c:v>9.6201218307371492E-10</c:v>
                </c:pt>
                <c:pt idx="83">
                  <c:v>4.7043549221264036E-10</c:v>
                </c:pt>
                <c:pt idx="84">
                  <c:v>2.1892900009382764E-10</c:v>
                </c:pt>
                <c:pt idx="85">
                  <c:v>9.6355972874414608E-11</c:v>
                </c:pt>
                <c:pt idx="86">
                  <c:v>3.9806151549626404E-11</c:v>
                </c:pt>
                <c:pt idx="87">
                  <c:v>1.5293617867800716E-11</c:v>
                </c:pt>
                <c:pt idx="88">
                  <c:v>5.4023744607986735E-12</c:v>
                </c:pt>
                <c:pt idx="89">
                  <c:v>1.7294028591591493E-12</c:v>
                </c:pt>
                <c:pt idx="90">
                  <c:v>4.9245448826003585E-13</c:v>
                </c:pt>
                <c:pt idx="91">
                  <c:v>1.2171760892970445E-13</c:v>
                </c:pt>
                <c:pt idx="92">
                  <c:v>2.5260569832317135E-14</c:v>
                </c:pt>
                <c:pt idx="93">
                  <c:v>4.2016680085308561E-15</c:v>
                </c:pt>
                <c:pt idx="94">
                  <c:v>5.2321599782292039E-16</c:v>
                </c:pt>
                <c:pt idx="95">
                  <c:v>4.3884770513141682E-17</c:v>
                </c:pt>
                <c:pt idx="96">
                  <c:v>2.0768591478923697E-18</c:v>
                </c:pt>
                <c:pt idx="97">
                  <c:v>3.9789477834949342E-20</c:v>
                </c:pt>
                <c:pt idx="98">
                  <c:v>1.4644380451911362E-22</c:v>
                </c:pt>
                <c:pt idx="99">
                  <c:v>9.5965448224327103E-27</c:v>
                </c:pt>
                <c:pt idx="1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43-41A8-9E7C-ED056EEB7B7E}"/>
            </c:ext>
          </c:extLst>
        </c:ser>
        <c:ser>
          <c:idx val="1"/>
          <c:order val="1"/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'Ex6-1 Coin '!$AB$8:$AB$108</c:f>
              <c:numCache>
                <c:formatCode>General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</c:numCache>
            </c:numRef>
          </c:cat>
          <c:val>
            <c:numRef>
              <c:f>'Ex6-1 Coin '!$AD$8:$AD$108</c:f>
              <c:numCache>
                <c:formatCode>General</c:formatCode>
                <c:ptCount val="101"/>
                <c:pt idx="0">
                  <c:v>0</c:v>
                </c:pt>
                <c:pt idx="1">
                  <c:v>8.1314608078490865E-14</c:v>
                </c:pt>
                <c:pt idx="2">
                  <c:v>1.8242736814413535E-11</c:v>
                </c:pt>
                <c:pt idx="3">
                  <c:v>4.0917927317611814E-10</c:v>
                </c:pt>
                <c:pt idx="4">
                  <c:v>3.5720456750562828E-9</c:v>
                </c:pt>
                <c:pt idx="5">
                  <c:v>1.8581379221465341E-8</c:v>
                </c:pt>
                <c:pt idx="6">
                  <c:v>6.9627875359403084E-8</c:v>
                </c:pt>
                <c:pt idx="7">
                  <c:v>2.0795707231411588E-7</c:v>
                </c:pt>
                <c:pt idx="8">
                  <c:v>5.2586309696821973E-7</c:v>
                </c:pt>
                <c:pt idx="9">
                  <c:v>1.1705479778342795E-6</c:v>
                </c:pt>
                <c:pt idx="10">
                  <c:v>2.3553945512587929E-6</c:v>
                </c:pt>
                <c:pt idx="11">
                  <c:v>4.3663908777792797E-6</c:v>
                </c:pt>
                <c:pt idx="12">
                  <c:v>7.5619839226844853E-6</c:v>
                </c:pt>
                <c:pt idx="13">
                  <c:v>1.2365399323089689E-5</c:v>
                </c:pt>
                <c:pt idx="14">
                  <c:v>1.9249311254311016E-5</c:v>
                </c:pt>
                <c:pt idx="15">
                  <c:v>2.8713567207634706E-5</c:v>
                </c:pt>
                <c:pt idx="16">
                  <c:v>4.1257377932644776E-5</c:v>
                </c:pt>
                <c:pt idx="17">
                  <c:v>5.7347912676306457E-5</c:v>
                </c:pt>
                <c:pt idx="18">
                  <c:v>7.7387562036821864E-5</c:v>
                </c:pt>
                <c:pt idx="19">
                  <c:v>1.0168223800867282E-4</c:v>
                </c:pt>
                <c:pt idx="20">
                  <c:v>1.3041298621489745E-4</c:v>
                </c:pt>
                <c:pt idx="21">
                  <c:v>1.6361291715023994E-4</c:v>
                </c:pt>
                <c:pt idx="22">
                  <c:v>2.0115105972427988E-4</c:v>
                </c:pt>
                <c:pt idx="23">
                  <c:v>2.4272424492110083E-4</c:v>
                </c:pt>
                <c:pt idx="24">
                  <c:v>2.8785758444749759E-4</c:v>
                </c:pt>
                <c:pt idx="25">
                  <c:v>3.3591356095262741E-4</c:v>
                </c:pt>
                <c:pt idx="26">
                  <c:v>3.8610922999880937E-4</c:v>
                </c:pt>
                <c:pt idx="27">
                  <c:v>4.3754058002667143E-4</c:v>
                </c:pt>
                <c:pt idx="28">
                  <c:v>4.8921272801294067E-4</c:v>
                </c:pt>
                <c:pt idx="29">
                  <c:v>5.4007436028427592E-4</c:v>
                </c:pt>
                <c:pt idx="30">
                  <c:v>5.8905466713585479E-4</c:v>
                </c:pt>
                <c:pt idx="31">
                  <c:v>6.3510096644245546E-4</c:v>
                </c:pt>
                <c:pt idx="32">
                  <c:v>6.7721525905050121E-4</c:v>
                </c:pt>
                <c:pt idx="33">
                  <c:v>7.1448809604594062E-4</c:v>
                </c:pt>
                <c:pt idx="34">
                  <c:v>7.4612834985748942E-4</c:v>
                </c:pt>
                <c:pt idx="35">
                  <c:v>7.7148774993833979E-4</c:v>
                </c:pt>
                <c:pt idx="36">
                  <c:v>7.9007935059164801E-4</c:v>
                </c:pt>
                <c:pt idx="37">
                  <c:v>8.0158942439449525E-4</c:v>
                </c:pt>
                <c:pt idx="38">
                  <c:v>8.058826015692064E-4</c:v>
                </c:pt>
                <c:pt idx="39">
                  <c:v>8.0300038722489375E-4</c:v>
                </c:pt>
                <c:pt idx="40">
                  <c:v>7.931534706920383E-4</c:v>
                </c:pt>
                <c:pt idx="41">
                  <c:v>7.7670848305686922E-4</c:v>
                </c:pt>
                <c:pt idx="42">
                  <c:v>7.5417005238759174E-4</c:v>
                </c:pt>
                <c:pt idx="43">
                  <c:v>7.2615914607881418E-4</c:v>
                </c:pt>
                <c:pt idx="44">
                  <c:v>6.9338877431328241E-4</c:v>
                </c:pt>
                <c:pt idx="45">
                  <c:v>6.566381587588023E-4</c:v>
                </c:pt>
                <c:pt idx="46">
                  <c:v>6.1672644967700977E-4</c:v>
                </c:pt>
                <c:pt idx="47">
                  <c:v>5.7448700808703792E-4</c:v>
                </c:pt>
                <c:pt idx="48">
                  <c:v>5.3074316457714301E-4</c:v>
                </c:pt>
                <c:pt idx="49">
                  <c:v>4.8628623098522899E-4</c:v>
                </c:pt>
                <c:pt idx="50">
                  <c:v>4.4185638429535494E-4</c:v>
                </c:pt>
                <c:pt idx="51">
                  <c:v>3.981268726990195E-4</c:v>
                </c:pt>
                <c:pt idx="52">
                  <c:v>3.5569182055158468E-4</c:v>
                </c:pt>
                <c:pt idx="53">
                  <c:v>3.1505773997217825E-4</c:v>
                </c:pt>
                <c:pt idx="54">
                  <c:v>2.7663869919105814E-4</c:v>
                </c:pt>
                <c:pt idx="55">
                  <c:v>2.4075495735231922E-4</c:v>
                </c:pt>
                <c:pt idx="56">
                  <c:v>2.0763475689431523E-4</c:v>
                </c:pt>
                <c:pt idx="57">
                  <c:v>1.774188709877814E-4</c:v>
                </c:pt>
                <c:pt idx="58">
                  <c:v>1.5016743650617562E-4</c:v>
                </c:pt>
                <c:pt idx="59">
                  <c:v>1.258685629475874E-4</c:v>
                </c:pt>
                <c:pt idx="60">
                  <c:v>1.0444819367137893E-4</c:v>
                </c:pt>
                <c:pt idx="61">
                  <c:v>8.5780705703156348E-5</c:v>
                </c:pt>
                <c:pt idx="62">
                  <c:v>6.9699765244973506E-5</c:v>
                </c:pt>
                <c:pt idx="63">
                  <c:v>5.6009004272292547E-5</c:v>
                </c:pt>
                <c:pt idx="64">
                  <c:v>4.4492145131192993E-5</c:v>
                </c:pt>
                <c:pt idx="65">
                  <c:v>3.4922270587416313E-5</c:v>
                </c:pt>
                <c:pt idx="66">
                  <c:v>2.7070012058997254E-5</c:v>
                </c:pt>
                <c:pt idx="67">
                  <c:v>2.0710504743305505E-5</c:v>
                </c:pt>
                <c:pt idx="68">
                  <c:v>1.5629031380319708E-5</c:v>
                </c:pt>
                <c:pt idx="69">
                  <c:v>1.1625343366775937E-5</c:v>
                </c:pt>
                <c:pt idx="70">
                  <c:v>8.5167063791283971E-6</c:v>
                </c:pt>
                <c:pt idx="71">
                  <c:v>6.1397658056779521E-6</c:v>
                </c:pt>
                <c:pt idx="72">
                  <c:v>4.3513640788335625E-6</c:v>
                </c:pt>
                <c:pt idx="73">
                  <c:v>3.0284670885115274E-6</c:v>
                </c:pt>
                <c:pt idx="74">
                  <c:v>2.0673705472842485E-6</c:v>
                </c:pt>
                <c:pt idx="75">
                  <c:v>1.3823603331383593E-6</c:v>
                </c:pt>
                <c:pt idx="76">
                  <c:v>9.0399478238297162E-7</c:v>
                </c:pt>
                <c:pt idx="77">
                  <c:v>5.7716330675574348E-7</c:v>
                </c:pt>
                <c:pt idx="78">
                  <c:v>3.5905643584216465E-7</c:v>
                </c:pt>
                <c:pt idx="79">
                  <c:v>2.1715938608189137E-7</c:v>
                </c:pt>
                <c:pt idx="80">
                  <c:v>1.2735643185048209E-7</c:v>
                </c:pt>
                <c:pt idx="81">
                  <c:v>7.220844735304549E-8</c:v>
                </c:pt>
                <c:pt idx="82">
                  <c:v>3.9442499506022393E-8</c:v>
                </c:pt>
                <c:pt idx="83">
                  <c:v>2.0671488981343729E-8</c:v>
                </c:pt>
                <c:pt idx="84">
                  <c:v>1.034439525443337E-8</c:v>
                </c:pt>
                <c:pt idx="85">
                  <c:v>4.9141546165951529E-9</c:v>
                </c:pt>
                <c:pt idx="86">
                  <c:v>2.2007115213865029E-9</c:v>
                </c:pt>
                <c:pt idx="87">
                  <c:v>9.211463684990776E-10</c:v>
                </c:pt>
                <c:pt idx="88">
                  <c:v>3.5655671441271531E-10</c:v>
                </c:pt>
                <c:pt idx="89">
                  <c:v>1.2593197183513505E-10</c:v>
                </c:pt>
                <c:pt idx="90">
                  <c:v>3.9888813549063217E-11</c:v>
                </c:pt>
                <c:pt idx="91">
                  <c:v>1.1076302412603197E-11</c:v>
                </c:pt>
                <c:pt idx="92">
                  <c:v>2.6144689776448418E-12</c:v>
                </c:pt>
                <c:pt idx="93">
                  <c:v>5.023994461629075E-13</c:v>
                </c:pt>
                <c:pt idx="94">
                  <c:v>7.3773455693032393E-14</c:v>
                </c:pt>
                <c:pt idx="95">
                  <c:v>7.5042957577473344E-15</c:v>
                </c:pt>
                <c:pt idx="96">
                  <c:v>4.4860157594476047E-16</c:v>
                </c:pt>
                <c:pt idx="97">
                  <c:v>1.1578738049970512E-17</c:v>
                </c:pt>
                <c:pt idx="98">
                  <c:v>6.4581717792931306E-20</c:v>
                </c:pt>
                <c:pt idx="99">
                  <c:v>8.5505214367881465E-24</c:v>
                </c:pt>
                <c:pt idx="1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43-41A8-9E7C-ED056EEB7B7E}"/>
            </c:ext>
          </c:extLst>
        </c:ser>
        <c:ser>
          <c:idx val="2"/>
          <c:order val="2"/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'Ex6-1 Coin '!$AB$8:$AB$108</c:f>
              <c:numCache>
                <c:formatCode>General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</c:numCache>
            </c:numRef>
          </c:cat>
          <c:val>
            <c:numRef>
              <c:f>'Ex6-1 Coin '!$AE$8:$AE$108</c:f>
              <c:numCache>
                <c:formatCode>General</c:formatCode>
                <c:ptCount val="101"/>
                <c:pt idx="0">
                  <c:v>0</c:v>
                </c:pt>
                <c:pt idx="1">
                  <c:v>3.2854387102420563E-15</c:v>
                </c:pt>
                <c:pt idx="2">
                  <c:v>1.4892030052582481E-12</c:v>
                </c:pt>
                <c:pt idx="3">
                  <c:v>5.0620116269210471E-11</c:v>
                </c:pt>
                <c:pt idx="4">
                  <c:v>5.9534094584271373E-10</c:v>
                </c:pt>
                <c:pt idx="5">
                  <c:v>3.9118693097821761E-9</c:v>
                </c:pt>
                <c:pt idx="6">
                  <c:v>1.777732987899653E-8</c:v>
                </c:pt>
                <c:pt idx="7">
                  <c:v>6.2610731449411271E-8</c:v>
                </c:pt>
                <c:pt idx="8">
                  <c:v>1.8290890329329382E-7</c:v>
                </c:pt>
                <c:pt idx="9">
                  <c:v>4.6307392529707762E-7</c:v>
                </c:pt>
                <c:pt idx="10">
                  <c:v>1.0468420227816857E-6</c:v>
                </c:pt>
                <c:pt idx="11">
                  <c:v>2.1586651530594197E-6</c:v>
                </c:pt>
                <c:pt idx="12">
                  <c:v>4.1247185032824461E-6</c:v>
                </c:pt>
                <c:pt idx="13">
                  <c:v>7.3908133885133751E-6</c:v>
                </c:pt>
                <c:pt idx="14">
                  <c:v>1.253443523536531E-5</c:v>
                </c:pt>
                <c:pt idx="15">
                  <c:v>2.0268400381859797E-5</c:v>
                </c:pt>
                <c:pt idx="16">
                  <c:v>3.1434192710586493E-5</c:v>
                </c:pt>
                <c:pt idx="17">
                  <c:v>4.6983832072154688E-5</c:v>
                </c:pt>
                <c:pt idx="18">
                  <c:v>6.7950054471355782E-5</c:v>
                </c:pt>
                <c:pt idx="19">
                  <c:v>9.540555665011283E-5</c:v>
                </c:pt>
                <c:pt idx="20">
                  <c:v>1.3041298621489748E-4</c:v>
                </c:pt>
                <c:pt idx="21">
                  <c:v>1.739681650711412E-4</c:v>
                </c:pt>
                <c:pt idx="22">
                  <c:v>2.2693965712482865E-4</c:v>
                </c:pt>
                <c:pt idx="23">
                  <c:v>2.9000818873689988E-4</c:v>
                </c:pt>
                <c:pt idx="24">
                  <c:v>3.6360958035473398E-4</c:v>
                </c:pt>
                <c:pt idx="25">
                  <c:v>4.4788474793683666E-4</c:v>
                </c:pt>
                <c:pt idx="26">
                  <c:v>5.4263999891724583E-4</c:v>
                </c:pt>
                <c:pt idx="27">
                  <c:v>6.4732031017644546E-4</c:v>
                </c:pt>
                <c:pt idx="28">
                  <c:v>7.6099757690901916E-4</c:v>
                </c:pt>
                <c:pt idx="29">
                  <c:v>8.8237501116867625E-4</c:v>
                </c:pt>
                <c:pt idx="30">
                  <c:v>1.0098080008043228E-3</c:v>
                </c:pt>
                <c:pt idx="31">
                  <c:v>1.1413408672299201E-3</c:v>
                </c:pt>
                <c:pt idx="32">
                  <c:v>1.2747581346832975E-3</c:v>
                </c:pt>
                <c:pt idx="33">
                  <c:v>1.4076481892248385E-3</c:v>
                </c:pt>
                <c:pt idx="34">
                  <c:v>1.537476599706343E-3</c:v>
                </c:pt>
                <c:pt idx="35">
                  <c:v>1.6616659229441177E-3</c:v>
                </c:pt>
                <c:pt idx="36">
                  <c:v>1.7776785388312105E-3</c:v>
                </c:pt>
                <c:pt idx="37">
                  <c:v>1.883098965244212E-3</c:v>
                </c:pt>
                <c:pt idx="38">
                  <c:v>1.9757121844922493E-3</c:v>
                </c:pt>
                <c:pt idx="39">
                  <c:v>2.0535747607718616E-3</c:v>
                </c:pt>
                <c:pt idx="40">
                  <c:v>2.1150759218454369E-3</c:v>
                </c:pt>
                <c:pt idx="41">
                  <c:v>2.1589862918868922E-3</c:v>
                </c:pt>
                <c:pt idx="42">
                  <c:v>2.1844925655364728E-3</c:v>
                </c:pt>
                <c:pt idx="43">
                  <c:v>2.191217072378179E-3</c:v>
                </c:pt>
                <c:pt idx="44">
                  <c:v>2.179221862127463E-3</c:v>
                </c:pt>
                <c:pt idx="45">
                  <c:v>2.1489976104833533E-3</c:v>
                </c:pt>
                <c:pt idx="46">
                  <c:v>2.1014382729735172E-3</c:v>
                </c:pt>
                <c:pt idx="47">
                  <c:v>2.0378029720823257E-3</c:v>
                </c:pt>
                <c:pt idx="48">
                  <c:v>1.9596670692079146E-3</c:v>
                </c:pt>
                <c:pt idx="49">
                  <c:v>1.868864730845196E-3</c:v>
                </c:pt>
                <c:pt idx="50">
                  <c:v>1.7674255371814198E-3</c:v>
                </c:pt>
                <c:pt idx="51">
                  <c:v>1.6575077965428578E-3</c:v>
                </c:pt>
                <c:pt idx="52">
                  <c:v>1.5413312223902013E-3</c:v>
                </c:pt>
                <c:pt idx="53">
                  <c:v>1.4211115079596115E-3</c:v>
                </c:pt>
                <c:pt idx="54">
                  <c:v>1.2989991092449695E-3</c:v>
                </c:pt>
                <c:pt idx="55">
                  <c:v>1.1770242359446736E-3</c:v>
                </c:pt>
                <c:pt idx="56">
                  <c:v>1.0570496714619696E-3</c:v>
                </c:pt>
                <c:pt idx="57">
                  <c:v>9.4073261826079348E-4</c:v>
                </c:pt>
                <c:pt idx="58">
                  <c:v>8.2949631593887423E-4</c:v>
                </c:pt>
                <c:pt idx="59">
                  <c:v>7.2451172818611357E-4</c:v>
                </c:pt>
                <c:pt idx="60">
                  <c:v>6.2668916202827398E-4</c:v>
                </c:pt>
                <c:pt idx="61">
                  <c:v>5.366792869633374E-4</c:v>
                </c:pt>
                <c:pt idx="62">
                  <c:v>4.5488267844088001E-4</c:v>
                </c:pt>
                <c:pt idx="63">
                  <c:v>3.8146673180047873E-4</c:v>
                </c:pt>
                <c:pt idx="64">
                  <c:v>3.163885875995952E-4</c:v>
                </c:pt>
                <c:pt idx="65">
                  <c:v>2.5942258150652114E-4</c:v>
                </c:pt>
                <c:pt idx="66">
                  <c:v>2.1019068186986127E-4</c:v>
                </c:pt>
                <c:pt idx="67">
                  <c:v>1.6819440215775391E-4</c:v>
                </c:pt>
                <c:pt idx="68">
                  <c:v>1.3284676673271773E-4</c:v>
                </c:pt>
                <c:pt idx="69">
                  <c:v>1.0350305707194052E-4</c:v>
                </c:pt>
                <c:pt idx="70">
                  <c:v>7.9489259538531817E-5</c:v>
                </c:pt>
                <c:pt idx="71">
                  <c:v>6.0127361683190947E-5</c:v>
                </c:pt>
                <c:pt idx="72">
                  <c:v>4.4756887668002386E-5</c:v>
                </c:pt>
                <c:pt idx="73">
                  <c:v>3.2752310735013581E-5</c:v>
                </c:pt>
                <c:pt idx="74">
                  <c:v>2.3536218538313002E-5</c:v>
                </c:pt>
                <c:pt idx="75">
                  <c:v>1.6588323997660347E-5</c:v>
                </c:pt>
                <c:pt idx="76">
                  <c:v>1.1450600576850999E-5</c:v>
                </c:pt>
                <c:pt idx="77">
                  <c:v>7.728969499163892E-6</c:v>
                </c:pt>
                <c:pt idx="78">
                  <c:v>5.0920730901252562E-6</c:v>
                </c:pt>
                <c:pt idx="79">
                  <c:v>3.267731714375132E-6</c:v>
                </c:pt>
                <c:pt idx="80">
                  <c:v>2.0377029096077227E-6</c:v>
                </c:pt>
                <c:pt idx="81">
                  <c:v>1.2313440495993071E-6</c:v>
                </c:pt>
                <c:pt idx="82">
                  <c:v>7.1872999099863379E-7</c:v>
                </c:pt>
                <c:pt idx="83">
                  <c:v>4.0370202010624378E-7</c:v>
                </c:pt>
                <c:pt idx="84">
                  <c:v>2.1723230034310197E-7</c:v>
                </c:pt>
                <c:pt idx="85">
                  <c:v>1.1138750464282395E-7</c:v>
                </c:pt>
                <c:pt idx="86">
                  <c:v>5.4074625954068559E-8</c:v>
                </c:pt>
                <c:pt idx="87">
                  <c:v>2.4658379710590812E-8</c:v>
                </c:pt>
                <c:pt idx="88">
                  <c:v>1.0458996956106336E-8</c:v>
                </c:pt>
                <c:pt idx="89">
                  <c:v>4.0756165430280319E-9</c:v>
                </c:pt>
                <c:pt idx="90">
                  <c:v>1.4359972877662828E-9</c:v>
                </c:pt>
                <c:pt idx="91">
                  <c:v>4.4797489757639903E-10</c:v>
                </c:pt>
                <c:pt idx="92">
                  <c:v>1.202655729716637E-10</c:v>
                </c:pt>
                <c:pt idx="93">
                  <c:v>2.6698941996086158E-11</c:v>
                </c:pt>
                <c:pt idx="94">
                  <c:v>4.6231365567634145E-12</c:v>
                </c:pt>
                <c:pt idx="95">
                  <c:v>5.7032647758880586E-13</c:v>
                </c:pt>
                <c:pt idx="96">
                  <c:v>4.3065751290697567E-14</c:v>
                </c:pt>
                <c:pt idx="97">
                  <c:v>1.4975167877962203E-15</c:v>
                </c:pt>
                <c:pt idx="98">
                  <c:v>1.2658016687415024E-17</c:v>
                </c:pt>
                <c:pt idx="99">
                  <c:v>3.3860064889683216E-21</c:v>
                </c:pt>
                <c:pt idx="1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43-41A8-9E7C-ED056EEB7B7E}"/>
            </c:ext>
          </c:extLst>
        </c:ser>
        <c:ser>
          <c:idx val="3"/>
          <c:order val="3"/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'Ex6-1 Coin '!$AB$8:$AB$108</c:f>
              <c:numCache>
                <c:formatCode>General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</c:numCache>
            </c:numRef>
          </c:cat>
          <c:val>
            <c:numRef>
              <c:f>'Ex6-1 Coin '!$AF$8:$AF$108</c:f>
              <c:numCache>
                <c:formatCode>General</c:formatCode>
                <c:ptCount val="101"/>
                <c:pt idx="0">
                  <c:v>0</c:v>
                </c:pt>
                <c:pt idx="1">
                  <c:v>7.7434582396277409E-17</c:v>
                </c:pt>
                <c:pt idx="2">
                  <c:v>7.0914428821821226E-14</c:v>
                </c:pt>
                <c:pt idx="3">
                  <c:v>3.6529980812832336E-12</c:v>
                </c:pt>
                <c:pt idx="4">
                  <c:v>5.7880369734708242E-11</c:v>
                </c:pt>
                <c:pt idx="5">
                  <c:v>4.8040500295570592E-10</c:v>
                </c:pt>
                <c:pt idx="6">
                  <c:v>2.6476874287867166E-9</c:v>
                </c:pt>
                <c:pt idx="7">
                  <c:v>1.0996149967817757E-8</c:v>
                </c:pt>
                <c:pt idx="8">
                  <c:v>3.711195139284221E-8</c:v>
                </c:pt>
                <c:pt idx="9">
                  <c:v>1.068632135300948E-7</c:v>
                </c:pt>
                <c:pt idx="10">
                  <c:v>2.7140348738784427E-7</c:v>
                </c:pt>
                <c:pt idx="11">
                  <c:v>6.2253639245533755E-7</c:v>
                </c:pt>
                <c:pt idx="12">
                  <c:v>1.3124104328625966E-6</c:v>
                </c:pt>
                <c:pt idx="13">
                  <c:v>2.5768736335429759E-6</c:v>
                </c:pt>
                <c:pt idx="14">
                  <c:v>4.7611420661465129E-6</c:v>
                </c:pt>
                <c:pt idx="15">
                  <c:v>8.3458119219422684E-6</c:v>
                </c:pt>
                <c:pt idx="16">
                  <c:v>1.3970752315816216E-5</c:v>
                </c:pt>
                <c:pt idx="17">
                  <c:v>2.2454120548539794E-5</c:v>
                </c:pt>
                <c:pt idx="18">
                  <c:v>3.4803686436548098E-5</c:v>
                </c:pt>
                <c:pt idx="19">
                  <c:v>5.2217856108909463E-5</c:v>
                </c:pt>
                <c:pt idx="20">
                  <c:v>7.6074241958690202E-5</c:v>
                </c:pt>
                <c:pt idx="21">
                  <c:v>1.079043049175433E-4</c:v>
                </c:pt>
                <c:pt idx="22">
                  <c:v>1.4935344956078469E-4</c:v>
                </c:pt>
                <c:pt idx="23">
                  <c:v>2.0212691942268784E-4</c:v>
                </c:pt>
                <c:pt idx="24">
                  <c:v>2.6792284868243572E-4</c:v>
                </c:pt>
                <c:pt idx="25">
                  <c:v>3.4835480395087304E-4</c:v>
                </c:pt>
                <c:pt idx="26">
                  <c:v>4.4486702613936373E-4</c:v>
                </c:pt>
                <c:pt idx="27">
                  <c:v>5.5864629508378173E-4</c:v>
                </c:pt>
                <c:pt idx="28">
                  <c:v>6.9053483830633236E-4</c:v>
                </c:pt>
                <c:pt idx="29">
                  <c:v>8.4094895430629729E-4</c:v>
                </c:pt>
                <c:pt idx="30">
                  <c:v>1.0098080008043235E-3</c:v>
                </c:pt>
                <c:pt idx="31">
                  <c:v>1.1964781071927188E-3</c:v>
                </c:pt>
                <c:pt idx="32">
                  <c:v>1.3997344223973464E-3</c:v>
                </c:pt>
                <c:pt idx="33">
                  <c:v>1.6177449338852629E-3</c:v>
                </c:pt>
                <c:pt idx="34">
                  <c:v>1.8480779329803521E-3</c:v>
                </c:pt>
                <c:pt idx="35">
                  <c:v>2.0877341083144047E-3</c:v>
                </c:pt>
                <c:pt idx="36">
                  <c:v>2.3332030822159643E-3</c:v>
                </c:pt>
                <c:pt idx="37">
                  <c:v>2.5805430264457738E-3</c:v>
                </c:pt>
                <c:pt idx="38">
                  <c:v>2.8254808659942936E-3</c:v>
                </c:pt>
                <c:pt idx="39">
                  <c:v>3.0635295611514683E-3</c:v>
                </c:pt>
                <c:pt idx="40">
                  <c:v>3.2901181006484595E-3</c:v>
                </c:pt>
                <c:pt idx="41">
                  <c:v>3.500729185149935E-3</c:v>
                </c:pt>
                <c:pt idx="42">
                  <c:v>3.6910391624581829E-3</c:v>
                </c:pt>
                <c:pt idx="43">
                  <c:v>3.857054612782644E-3</c:v>
                </c:pt>
                <c:pt idx="44">
                  <c:v>3.9952400805670172E-3</c:v>
                </c:pt>
                <c:pt idx="45">
                  <c:v>4.1026318018318611E-3</c:v>
                </c:pt>
                <c:pt idx="46">
                  <c:v>4.176932863564649E-3</c:v>
                </c:pt>
                <c:pt idx="47">
                  <c:v>4.2165860239942506E-3</c:v>
                </c:pt>
                <c:pt idx="48">
                  <c:v>4.2208213798324359E-3</c:v>
                </c:pt>
                <c:pt idx="49">
                  <c:v>4.1896771416987119E-3</c:v>
                </c:pt>
                <c:pt idx="50">
                  <c:v>4.1239929200899833E-3</c:v>
                </c:pt>
                <c:pt idx="51">
                  <c:v>4.025376077318372E-3</c:v>
                </c:pt>
                <c:pt idx="52">
                  <c:v>3.8961428121530133E-3</c:v>
                </c:pt>
                <c:pt idx="53">
                  <c:v>3.7392366627873501E-3</c:v>
                </c:pt>
                <c:pt idx="54">
                  <c:v>3.5581279948883977E-3</c:v>
                </c:pt>
                <c:pt idx="55">
                  <c:v>3.3566987469533338E-3</c:v>
                </c:pt>
                <c:pt idx="56">
                  <c:v>3.1391172061597905E-3</c:v>
                </c:pt>
                <c:pt idx="57">
                  <c:v>2.9097078657833891E-3</c:v>
                </c:pt>
                <c:pt idx="58">
                  <c:v>2.6728214624697085E-3</c:v>
                </c:pt>
                <c:pt idx="59">
                  <c:v>2.4327101117143511E-3</c:v>
                </c:pt>
                <c:pt idx="60">
                  <c:v>2.1934120670989623E-3</c:v>
                </c:pt>
                <c:pt idx="61">
                  <c:v>1.9586500472935503E-3</c:v>
                </c:pt>
                <c:pt idx="62">
                  <c:v>1.7317463372222988E-3</c:v>
                </c:pt>
                <c:pt idx="63">
                  <c:v>1.5155570155316353E-3</c:v>
                </c:pt>
                <c:pt idx="64">
                  <c:v>1.3124267337464705E-3</c:v>
                </c:pt>
                <c:pt idx="65">
                  <c:v>1.1241645198615939E-3</c:v>
                </c:pt>
                <c:pt idx="66">
                  <c:v>9.5204014729290284E-4</c:v>
                </c:pt>
                <c:pt idx="67">
                  <c:v>7.9679974355542085E-4</c:v>
                </c:pt>
                <c:pt idx="68">
                  <c:v>6.5869855171639261E-4</c:v>
                </c:pt>
                <c:pt idx="69">
                  <c:v>5.375481351155637E-4</c:v>
                </c:pt>
                <c:pt idx="70">
                  <c:v>4.3277485748756302E-4</c:v>
                </c:pt>
                <c:pt idx="71">
                  <c:v>3.4348619260397644E-4</c:v>
                </c:pt>
                <c:pt idx="72">
                  <c:v>2.6854132600801487E-4</c:v>
                </c:pt>
                <c:pt idx="73">
                  <c:v>2.0662260229125897E-4</c:v>
                </c:pt>
                <c:pt idx="74">
                  <c:v>1.5630463080571987E-4</c:v>
                </c:pt>
                <c:pt idx="75">
                  <c:v>1.1611826798362273E-4</c:v>
                </c:pt>
                <c:pt idx="76">
                  <c:v>8.4607215373399302E-5</c:v>
                </c:pt>
                <c:pt idx="77">
                  <c:v>6.0375573334048555E-5</c:v>
                </c:pt>
                <c:pt idx="78">
                  <c:v>4.2125331927399975E-5</c:v>
                </c:pt>
                <c:pt idx="79">
                  <c:v>2.8683422826181799E-5</c:v>
                </c:pt>
                <c:pt idx="80">
                  <c:v>1.9018560489672137E-5</c:v>
                </c:pt>
                <c:pt idx="81">
                  <c:v>1.2248632914435266E-5</c:v>
                </c:pt>
                <c:pt idx="82">
                  <c:v>7.6398336080225464E-6</c:v>
                </c:pt>
                <c:pt idx="83">
                  <c:v>4.5990367388574231E-6</c:v>
                </c:pt>
                <c:pt idx="84">
                  <c:v>2.6610956792030096E-6</c:v>
                </c:pt>
                <c:pt idx="85">
                  <c:v>1.4727903391662341E-6</c:v>
                </c:pt>
                <c:pt idx="86">
                  <c:v>7.750696386749856E-7</c:v>
                </c:pt>
                <c:pt idx="87">
                  <c:v>3.850500831730742E-7</c:v>
                </c:pt>
                <c:pt idx="88">
                  <c:v>1.7896505902670998E-7</c:v>
                </c:pt>
                <c:pt idx="89">
                  <c:v>7.6942700191105416E-8</c:v>
                </c:pt>
                <c:pt idx="90">
                  <c:v>3.0155943043092153E-8</c:v>
                </c:pt>
                <c:pt idx="91">
                  <c:v>1.0568889250228435E-8</c:v>
                </c:pt>
                <c:pt idx="92">
                  <c:v>3.2271262080730063E-9</c:v>
                </c:pt>
                <c:pt idx="93">
                  <c:v>8.2766720187868075E-10</c:v>
                </c:pt>
                <c:pt idx="94">
                  <c:v>1.69001325241687E-10</c:v>
                </c:pt>
                <c:pt idx="95">
                  <c:v>2.5284473839770637E-11</c:v>
                </c:pt>
                <c:pt idx="96">
                  <c:v>2.4116820722791086E-12</c:v>
                </c:pt>
                <c:pt idx="97">
                  <c:v>1.1297932210151742E-13</c:v>
                </c:pt>
                <c:pt idx="98">
                  <c:v>1.4472332412611609E-15</c:v>
                </c:pt>
                <c:pt idx="99">
                  <c:v>7.821674989517365E-19</c:v>
                </c:pt>
                <c:pt idx="1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43-41A8-9E7C-ED056EEB7B7E}"/>
            </c:ext>
          </c:extLst>
        </c:ser>
        <c:ser>
          <c:idx val="4"/>
          <c:order val="4"/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'Ex6-1 Coin '!$AB$8:$AB$108</c:f>
              <c:numCache>
                <c:formatCode>General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</c:numCache>
            </c:numRef>
          </c:cat>
          <c:val>
            <c:numRef>
              <c:f>'Ex6-1 Coin '!$AG$8:$AG$108</c:f>
              <c:numCache>
                <c:formatCode>General</c:formatCode>
                <c:ptCount val="101"/>
                <c:pt idx="0">
                  <c:v>0</c:v>
                </c:pt>
                <c:pt idx="1">
                  <c:v>1.1732512484284455E-18</c:v>
                </c:pt>
                <c:pt idx="2">
                  <c:v>2.1708498618924905E-15</c:v>
                </c:pt>
                <c:pt idx="3">
                  <c:v>1.694689831523151E-13</c:v>
                </c:pt>
                <c:pt idx="4">
                  <c:v>3.6175231084192683E-12</c:v>
                </c:pt>
                <c:pt idx="5">
                  <c:v>3.7926710759661038E-11</c:v>
                </c:pt>
                <c:pt idx="6">
                  <c:v>2.5350198786255814E-10</c:v>
                </c:pt>
                <c:pt idx="7">
                  <c:v>1.2415008028181332E-9</c:v>
                </c:pt>
                <c:pt idx="8">
                  <c:v>4.8406893121098567E-9</c:v>
                </c:pt>
                <c:pt idx="9">
                  <c:v>1.585333387534374E-8</c:v>
                </c:pt>
                <c:pt idx="10">
                  <c:v>4.5233914564640731E-8</c:v>
                </c:pt>
                <c:pt idx="11">
                  <c:v>1.1541405028666386E-7</c:v>
                </c:pt>
                <c:pt idx="12">
                  <c:v>2.6844758854007645E-7</c:v>
                </c:pt>
                <c:pt idx="13">
                  <c:v>5.7757512475963234E-7</c:v>
                </c:pt>
                <c:pt idx="14">
                  <c:v>1.1626044580125204E-6</c:v>
                </c:pt>
                <c:pt idx="15">
                  <c:v>2.2091855087494263E-6</c:v>
                </c:pt>
                <c:pt idx="16">
                  <c:v>3.9916435188046395E-6</c:v>
                </c:pt>
                <c:pt idx="17">
                  <c:v>6.8985551082863197E-6</c:v>
                </c:pt>
                <c:pt idx="18">
                  <c:v>1.1459750412034127E-5</c:v>
                </c:pt>
                <c:pt idx="19">
                  <c:v>1.837294937165335E-5</c:v>
                </c:pt>
                <c:pt idx="20">
                  <c:v>2.8527840734508846E-5</c:v>
                </c:pt>
                <c:pt idx="21">
                  <c:v>4.302513423927361E-5</c:v>
                </c:pt>
                <c:pt idx="22">
                  <c:v>6.3187997891101229E-5</c:v>
                </c:pt>
                <c:pt idx="23">
                  <c:v>9.0563360001074504E-5</c:v>
                </c:pt>
                <c:pt idx="24">
                  <c:v>1.2691082306010116E-4</c:v>
                </c:pt>
                <c:pt idx="25">
                  <c:v>1.7417740197543652E-4</c:v>
                </c:pt>
                <c:pt idx="26">
                  <c:v>2.3445694620858365E-4</c:v>
                </c:pt>
                <c:pt idx="27">
                  <c:v>3.0993390343689271E-4</c:v>
                </c:pt>
                <c:pt idx="28">
                  <c:v>4.0281198901202759E-4</c:v>
                </c:pt>
                <c:pt idx="29">
                  <c:v>5.1522928890597116E-4</c:v>
                </c:pt>
                <c:pt idx="30">
                  <c:v>6.4916228623135102E-4</c:v>
                </c:pt>
                <c:pt idx="31">
                  <c:v>8.0632220267335449E-4</c:v>
                </c:pt>
                <c:pt idx="32">
                  <c:v>9.880478275745984E-4</c:v>
                </c:pt>
                <c:pt idx="33">
                  <c:v>1.195199615333143E-3</c:v>
                </c:pt>
                <c:pt idx="34">
                  <c:v>1.4280602209393643E-3</c:v>
                </c:pt>
                <c:pt idx="35">
                  <c:v>1.6862467797924051E-3</c:v>
                </c:pt>
                <c:pt idx="36">
                  <c:v>1.968640100619722E-3</c:v>
                </c:pt>
                <c:pt idx="37">
                  <c:v>2.2733355232974692E-3</c:v>
                </c:pt>
                <c:pt idx="38">
                  <c:v>2.5976195058334656E-3</c:v>
                </c:pt>
                <c:pt idx="39">
                  <c:v>2.9379750709403445E-3</c:v>
                </c:pt>
                <c:pt idx="40">
                  <c:v>3.2901181006484621E-3</c:v>
                </c:pt>
                <c:pt idx="41">
                  <c:v>3.6490651675715447E-3</c:v>
                </c:pt>
                <c:pt idx="42">
                  <c:v>4.0092321937045807E-3</c:v>
                </c:pt>
                <c:pt idx="43">
                  <c:v>4.3645617986751012E-3</c:v>
                </c:pt>
                <c:pt idx="44">
                  <c:v>4.7086758092397046E-3</c:v>
                </c:pt>
                <c:pt idx="45">
                  <c:v>5.0350481204300152E-3</c:v>
                </c:pt>
                <c:pt idx="46">
                  <c:v>5.3371919923326109E-3</c:v>
                </c:pt>
                <c:pt idx="47">
                  <c:v>5.6088549941810395E-3</c:v>
                </c:pt>
                <c:pt idx="48">
                  <c:v>5.844214218229532E-3</c:v>
                </c:pt>
                <c:pt idx="49">
                  <c:v>6.0380641159775627E-3</c:v>
                </c:pt>
                <c:pt idx="50">
                  <c:v>6.1859893801349819E-3</c:v>
                </c:pt>
                <c:pt idx="51">
                  <c:v>6.2845157125480762E-3</c:v>
                </c:pt>
                <c:pt idx="52">
                  <c:v>6.331232069748653E-3</c:v>
                </c:pt>
                <c:pt idx="53">
                  <c:v>6.3248790359913785E-3</c:v>
                </c:pt>
                <c:pt idx="54">
                  <c:v>6.2653992953469696E-3</c:v>
                </c:pt>
                <c:pt idx="55">
                  <c:v>6.1539477027477835E-3</c:v>
                </c:pt>
                <c:pt idx="56">
                  <c:v>5.9928601208505197E-3</c:v>
                </c:pt>
                <c:pt idx="57">
                  <c:v>5.7855819191739563E-3</c:v>
                </c:pt>
                <c:pt idx="58">
                  <c:v>5.536558743687265E-3</c:v>
                </c:pt>
                <c:pt idx="59">
                  <c:v>5.2510937777248915E-3</c:v>
                </c:pt>
                <c:pt idx="60">
                  <c:v>4.9351771509726725E-3</c:v>
                </c:pt>
                <c:pt idx="61">
                  <c:v>4.5952943417271854E-3</c:v>
                </c:pt>
                <c:pt idx="62">
                  <c:v>4.2382212989914248E-3</c:v>
                </c:pt>
                <c:pt idx="63">
                  <c:v>3.8708145396686398E-3</c:v>
                </c:pt>
                <c:pt idx="64">
                  <c:v>3.4998046233239281E-3</c:v>
                </c:pt>
                <c:pt idx="65">
                  <c:v>3.1316011624715873E-3</c:v>
                </c:pt>
                <c:pt idx="66">
                  <c:v>2.7721168994705135E-3</c:v>
                </c:pt>
                <c:pt idx="67">
                  <c:v>2.4266174008278772E-3</c:v>
                </c:pt>
                <c:pt idx="68">
                  <c:v>2.0996016335960059E-3</c:v>
                </c:pt>
                <c:pt idx="69">
                  <c:v>1.7947171607890617E-3</c:v>
                </c:pt>
                <c:pt idx="70">
                  <c:v>1.5147120012064736E-3</c:v>
                </c:pt>
                <c:pt idx="71">
                  <c:v>1.261423431459435E-3</c:v>
                </c:pt>
                <c:pt idx="72">
                  <c:v>1.035802257459489E-3</c:v>
                </c:pt>
                <c:pt idx="73">
                  <c:v>8.3796944262566392E-4</c:v>
                </c:pt>
                <c:pt idx="74">
                  <c:v>6.673005392090367E-4</c:v>
                </c:pt>
                <c:pt idx="75">
                  <c:v>5.2253220592630338E-4</c:v>
                </c:pt>
                <c:pt idx="76">
                  <c:v>4.0188427302364805E-4</c:v>
                </c:pt>
                <c:pt idx="77">
                  <c:v>3.0319037913402724E-4</c:v>
                </c:pt>
                <c:pt idx="78">
                  <c:v>2.2403017434117331E-4</c:v>
                </c:pt>
                <c:pt idx="79">
                  <c:v>1.6185645737631219E-4</c:v>
                </c:pt>
                <c:pt idx="80">
                  <c:v>1.1411136293803309E-4</c:v>
                </c:pt>
                <c:pt idx="81">
                  <c:v>7.8326784163362576E-5</c:v>
                </c:pt>
                <c:pt idx="82">
                  <c:v>5.2205529654820876E-5</c:v>
                </c:pt>
                <c:pt idx="83">
                  <c:v>3.3681180822808914E-5</c:v>
                </c:pt>
                <c:pt idx="84">
                  <c:v>2.0956128473723787E-5</c:v>
                </c:pt>
                <c:pt idx="85">
                  <c:v>1.2518717882913047E-5</c:v>
                </c:pt>
                <c:pt idx="86">
                  <c:v>7.1417130992195356E-6</c:v>
                </c:pt>
                <c:pt idx="87">
                  <c:v>3.8653104503143429E-6</c:v>
                </c:pt>
                <c:pt idx="88">
                  <c:v>1.9686156492938196E-6</c:v>
                </c:pt>
                <c:pt idx="89">
                  <c:v>9.3380458868296804E-7</c:v>
                </c:pt>
                <c:pt idx="90">
                  <c:v>4.0710523108174668E-7</c:v>
                </c:pt>
                <c:pt idx="91">
                  <c:v>1.6029482029513257E-7</c:v>
                </c:pt>
                <c:pt idx="92">
                  <c:v>5.5667927089259775E-8</c:v>
                </c:pt>
                <c:pt idx="93">
                  <c:v>1.6494224951725323E-8</c:v>
                </c:pt>
                <c:pt idx="94">
                  <c:v>3.9715311431796876E-9</c:v>
                </c:pt>
                <c:pt idx="95">
                  <c:v>7.2060750443347373E-10</c:v>
                </c:pt>
                <c:pt idx="96">
                  <c:v>8.6820554602049308E-11</c:v>
                </c:pt>
                <c:pt idx="97">
                  <c:v>5.4794971219237183E-12</c:v>
                </c:pt>
                <c:pt idx="98">
                  <c:v>1.0637164323269918E-13</c:v>
                </c:pt>
                <c:pt idx="99">
                  <c:v>1.1615187359434044E-16</c:v>
                </c:pt>
                <c:pt idx="1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843-41A8-9E7C-ED056EEB7B7E}"/>
            </c:ext>
          </c:extLst>
        </c:ser>
        <c:ser>
          <c:idx val="5"/>
          <c:order val="5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'Ex6-1 Coin '!$AB$8:$AB$108</c:f>
              <c:numCache>
                <c:formatCode>General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</c:numCache>
            </c:numRef>
          </c:cat>
          <c:val>
            <c:numRef>
              <c:f>'Ex6-1 Coin '!$AH$8:$AH$108</c:f>
              <c:numCache>
                <c:formatCode>General</c:formatCode>
                <c:ptCount val="101"/>
                <c:pt idx="0">
                  <c:v>0</c:v>
                </c:pt>
                <c:pt idx="1">
                  <c:v>1.1851022711398475E-20</c:v>
                </c:pt>
                <c:pt idx="2">
                  <c:v>4.4303058405969184E-17</c:v>
                </c:pt>
                <c:pt idx="3">
                  <c:v>5.241308757288092E-15</c:v>
                </c:pt>
                <c:pt idx="4">
                  <c:v>1.5073012951746956E-13</c:v>
                </c:pt>
                <c:pt idx="5">
                  <c:v>1.9961426715611076E-12</c:v>
                </c:pt>
                <c:pt idx="6">
                  <c:v>1.6180977948673929E-11</c:v>
                </c:pt>
                <c:pt idx="7">
                  <c:v>9.3446296986311065E-11</c:v>
                </c:pt>
                <c:pt idx="8">
                  <c:v>4.2092950540085641E-10</c:v>
                </c:pt>
                <c:pt idx="9">
                  <c:v>1.5679121415175115E-9</c:v>
                </c:pt>
                <c:pt idx="10">
                  <c:v>5.025990507182301E-9</c:v>
                </c:pt>
                <c:pt idx="11">
                  <c:v>1.4264657900598899E-8</c:v>
                </c:pt>
                <c:pt idx="12">
                  <c:v>3.660648934637407E-8</c:v>
                </c:pt>
                <c:pt idx="13">
                  <c:v>8.6304328987071569E-8</c:v>
                </c:pt>
                <c:pt idx="14">
                  <c:v>1.8926119083924754E-7</c:v>
                </c:pt>
                <c:pt idx="15">
                  <c:v>3.8985626624989815E-7</c:v>
                </c:pt>
                <c:pt idx="16">
                  <c:v>7.6031305120088251E-7</c:v>
                </c:pt>
                <c:pt idx="17">
                  <c:v>1.4129570703718972E-6</c:v>
                </c:pt>
                <c:pt idx="18">
                  <c:v>2.5155549684952964E-6</c:v>
                </c:pt>
                <c:pt idx="19">
                  <c:v>4.3097041735977014E-6</c:v>
                </c:pt>
                <c:pt idx="20">
                  <c:v>7.1319601836272141E-6</c:v>
                </c:pt>
                <c:pt idx="21">
                  <c:v>1.1437061000313229E-5</c:v>
                </c:pt>
                <c:pt idx="22">
                  <c:v>1.7822255815438822E-5</c:v>
                </c:pt>
                <c:pt idx="23">
                  <c:v>2.7051393247074229E-5</c:v>
                </c:pt>
                <c:pt idx="24">
                  <c:v>4.0077102018979333E-5</c:v>
                </c:pt>
                <c:pt idx="25">
                  <c:v>5.8059133991812208E-5</c:v>
                </c:pt>
                <c:pt idx="26">
                  <c:v>8.2376764884096949E-5</c:v>
                </c:pt>
                <c:pt idx="27">
                  <c:v>1.1463308757254934E-4</c:v>
                </c:pt>
                <c:pt idx="28">
                  <c:v>1.5664910683801068E-4</c:v>
                </c:pt>
                <c:pt idx="29">
                  <c:v>2.1044576589117139E-4</c:v>
                </c:pt>
                <c:pt idx="30">
                  <c:v>2.7821240838486505E-4</c:v>
                </c:pt>
                <c:pt idx="31">
                  <c:v>3.6226069975179708E-4</c:v>
                </c:pt>
                <c:pt idx="32">
                  <c:v>4.6496368356451731E-4</c:v>
                </c:pt>
                <c:pt idx="33">
                  <c:v>5.8868040755214509E-4</c:v>
                </c:pt>
                <c:pt idx="34">
                  <c:v>7.3566738654452129E-4</c:v>
                </c:pt>
                <c:pt idx="35">
                  <c:v>9.0797903527283365E-4</c:v>
                </c:pt>
                <c:pt idx="36">
                  <c:v>1.1073600565985942E-3</c:v>
                </c:pt>
                <c:pt idx="37">
                  <c:v>1.3351335613016881E-3</c:v>
                </c:pt>
                <c:pt idx="38">
                  <c:v>1.5920893745430928E-3</c:v>
                </c:pt>
                <c:pt idx="39">
                  <c:v>1.8783775043716966E-3</c:v>
                </c:pt>
                <c:pt idx="40">
                  <c:v>2.1934120670989762E-3</c:v>
                </c:pt>
                <c:pt idx="41">
                  <c:v>2.5357910486514144E-3</c:v>
                </c:pt>
                <c:pt idx="42">
                  <c:v>2.9032371057860782E-3</c:v>
                </c:pt>
                <c:pt idx="43">
                  <c:v>3.2925641639127983E-3</c:v>
                </c:pt>
                <c:pt idx="44">
                  <c:v>3.6996738501169127E-3</c:v>
                </c:pt>
                <c:pt idx="45">
                  <c:v>4.1195848258063815E-3</c:v>
                </c:pt>
                <c:pt idx="46">
                  <c:v>4.5464968823574134E-3</c:v>
                </c:pt>
                <c:pt idx="47">
                  <c:v>4.9738902778586622E-3</c:v>
                </c:pt>
                <c:pt idx="48">
                  <c:v>5.3946592783657276E-3</c:v>
                </c:pt>
                <c:pt idx="49">
                  <c:v>5.8012772879000186E-3</c:v>
                </c:pt>
                <c:pt idx="50">
                  <c:v>6.1859893801349862E-3</c:v>
                </c:pt>
                <c:pt idx="51">
                  <c:v>6.5410265579582058E-3</c:v>
                </c:pt>
                <c:pt idx="52">
                  <c:v>6.8588347422277171E-3</c:v>
                </c:pt>
                <c:pt idx="53">
                  <c:v>7.1323104022881561E-3</c:v>
                </c:pt>
                <c:pt idx="54">
                  <c:v>7.3550339554073205E-3</c:v>
                </c:pt>
                <c:pt idx="55">
                  <c:v>7.5214916366917461E-3</c:v>
                </c:pt>
                <c:pt idx="56">
                  <c:v>7.6272765174461247E-3</c:v>
                </c:pt>
                <c:pt idx="57">
                  <c:v>7.6692597533236234E-3</c:v>
                </c:pt>
                <c:pt idx="58">
                  <c:v>7.6457239793776572E-3</c:v>
                </c:pt>
                <c:pt idx="59">
                  <c:v>7.5564520216041186E-3</c:v>
                </c:pt>
                <c:pt idx="60">
                  <c:v>7.4027657264590183E-3</c:v>
                </c:pt>
                <c:pt idx="61">
                  <c:v>7.1875116627015045E-3</c:v>
                </c:pt>
                <c:pt idx="62">
                  <c:v>6.9149926457228615E-3</c:v>
                </c:pt>
                <c:pt idx="63">
                  <c:v>6.5908463783547243E-3</c:v>
                </c:pt>
                <c:pt idx="64">
                  <c:v>6.2218748859092137E-3</c:v>
                </c:pt>
                <c:pt idx="65">
                  <c:v>5.8158307303043883E-3</c:v>
                </c:pt>
                <c:pt idx="66">
                  <c:v>5.3811680989721798E-3</c:v>
                </c:pt>
                <c:pt idx="67">
                  <c:v>4.9267686622869108E-3</c:v>
                </c:pt>
                <c:pt idx="68">
                  <c:v>4.4616534713915199E-3</c:v>
                </c:pt>
                <c:pt idx="69">
                  <c:v>3.9946930353046929E-3</c:v>
                </c:pt>
                <c:pt idx="70">
                  <c:v>3.534328002815109E-3</c:v>
                </c:pt>
                <c:pt idx="71">
                  <c:v>3.0883125390903472E-3</c:v>
                </c:pt>
                <c:pt idx="72">
                  <c:v>2.6634915191815494E-3</c:v>
                </c:pt>
                <c:pt idx="73">
                  <c:v>2.2656210856175406E-3</c:v>
                </c:pt>
                <c:pt idx="74">
                  <c:v>1.8992399962103393E-3</c:v>
                </c:pt>
                <c:pt idx="75">
                  <c:v>1.5675966177789132E-3</c:v>
                </c:pt>
                <c:pt idx="76">
                  <c:v>1.2726335312415542E-3</c:v>
                </c:pt>
                <c:pt idx="77">
                  <c:v>1.0150286605791377E-3</c:v>
                </c:pt>
                <c:pt idx="78">
                  <c:v>7.9428879993689015E-4</c:v>
                </c:pt>
                <c:pt idx="79">
                  <c:v>6.0888857774898562E-4</c:v>
                </c:pt>
                <c:pt idx="80">
                  <c:v>4.5644545175213368E-4</c:v>
                </c:pt>
                <c:pt idx="81">
                  <c:v>3.339194482753891E-4</c:v>
                </c:pt>
                <c:pt idx="82">
                  <c:v>2.3782519064974051E-4</c:v>
                </c:pt>
                <c:pt idx="83">
                  <c:v>1.6444341225253819E-4</c:v>
                </c:pt>
                <c:pt idx="84">
                  <c:v>1.1001967448705013E-4</c:v>
                </c:pt>
                <c:pt idx="85">
                  <c:v>7.0939401336507599E-5</c:v>
                </c:pt>
                <c:pt idx="86">
                  <c:v>4.3870523323777391E-5</c:v>
                </c:pt>
                <c:pt idx="87">
                  <c:v>2.5867846859796103E-5</c:v>
                </c:pt>
                <c:pt idx="88">
                  <c:v>1.4436514761488081E-5</c:v>
                </c:pt>
                <c:pt idx="89">
                  <c:v>7.5553280357076796E-6</c:v>
                </c:pt>
                <c:pt idx="90">
                  <c:v>3.6639470797357447E-6</c:v>
                </c:pt>
                <c:pt idx="91">
                  <c:v>1.6207587385396856E-6</c:v>
                </c:pt>
                <c:pt idx="92">
                  <c:v>6.4018116152649205E-7</c:v>
                </c:pt>
                <c:pt idx="93">
                  <c:v>2.1913756007292372E-7</c:v>
                </c:pt>
                <c:pt idx="94">
                  <c:v>6.2220654576482459E-8</c:v>
                </c:pt>
                <c:pt idx="95">
                  <c:v>1.3691542584236182E-8</c:v>
                </c:pt>
                <c:pt idx="96">
                  <c:v>2.0836933104492177E-9</c:v>
                </c:pt>
                <c:pt idx="97">
                  <c:v>1.7717040694220412E-10</c:v>
                </c:pt>
                <c:pt idx="98">
                  <c:v>5.2122105184024086E-12</c:v>
                </c:pt>
                <c:pt idx="99">
                  <c:v>1.1499035485840488E-14</c:v>
                </c:pt>
                <c:pt idx="1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843-41A8-9E7C-ED056EEB7B7E}"/>
            </c:ext>
          </c:extLst>
        </c:ser>
        <c:ser>
          <c:idx val="6"/>
          <c:order val="6"/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'Ex6-1 Coin '!$AB$8:$AB$108</c:f>
              <c:numCache>
                <c:formatCode>General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</c:numCache>
            </c:numRef>
          </c:cat>
          <c:val>
            <c:numRef>
              <c:f>'Ex6-1 Coin '!$AI$8:$AI$108</c:f>
              <c:numCache>
                <c:formatCode>General</c:formatCode>
                <c:ptCount val="101"/>
                <c:pt idx="0">
                  <c:v>0</c:v>
                </c:pt>
                <c:pt idx="1">
                  <c:v>7.9804866743423668E-23</c:v>
                </c:pt>
                <c:pt idx="2">
                  <c:v>6.0276269940094079E-19</c:v>
                </c:pt>
                <c:pt idx="3">
                  <c:v>1.0806822179975458E-16</c:v>
                </c:pt>
                <c:pt idx="4">
                  <c:v>4.1869480421519245E-15</c:v>
                </c:pt>
                <c:pt idx="5">
                  <c:v>7.0040093738986203E-14</c:v>
                </c:pt>
                <c:pt idx="6">
                  <c:v>6.8855225313506331E-13</c:v>
                </c:pt>
                <c:pt idx="7">
                  <c:v>4.6890614975209994E-12</c:v>
                </c:pt>
                <c:pt idx="8">
                  <c:v>2.4401710458020693E-11</c:v>
                </c:pt>
                <c:pt idx="9">
                  <c:v>1.0337882251763827E-10</c:v>
                </c:pt>
                <c:pt idx="10">
                  <c:v>3.7229559312461484E-10</c:v>
                </c:pt>
                <c:pt idx="11">
                  <c:v>1.1753650704613312E-9</c:v>
                </c:pt>
                <c:pt idx="12">
                  <c:v>3.3278626678521807E-9</c:v>
                </c:pt>
                <c:pt idx="13">
                  <c:v>8.5973661059917804E-9</c:v>
                </c:pt>
                <c:pt idx="14">
                  <c:v>2.0539974199608226E-8</c:v>
                </c:pt>
                <c:pt idx="15">
                  <c:v>4.5865443088223305E-8</c:v>
                </c:pt>
                <c:pt idx="16">
                  <c:v>9.654768904138187E-8</c:v>
                </c:pt>
                <c:pt idx="17">
                  <c:v>1.9293389715921511E-7</c:v>
                </c:pt>
                <c:pt idx="18">
                  <c:v>3.6812999538955557E-7</c:v>
                </c:pt>
                <c:pt idx="19">
                  <c:v>6.739455086284466E-7</c:v>
                </c:pt>
                <c:pt idx="20">
                  <c:v>1.1886600306045348E-6</c:v>
                </c:pt>
                <c:pt idx="21">
                  <c:v>2.0268209367643731E-6</c:v>
                </c:pt>
                <c:pt idx="22">
                  <c:v>3.3511934011936269E-6</c:v>
                </c:pt>
                <c:pt idx="23">
                  <c:v>5.3868575297204045E-6</c:v>
                </c:pt>
                <c:pt idx="24">
                  <c:v>8.4372846355745898E-6</c:v>
                </c:pt>
                <c:pt idx="25">
                  <c:v>1.2902029775958281E-5</c:v>
                </c:pt>
                <c:pt idx="26">
                  <c:v>1.9295458441320005E-5</c:v>
                </c:pt>
                <c:pt idx="27">
                  <c:v>2.826569282610807E-5</c:v>
                </c:pt>
                <c:pt idx="28">
                  <c:v>4.0612731402447257E-5</c:v>
                </c:pt>
                <c:pt idx="29">
                  <c:v>5.7304480852995028E-5</c:v>
                </c:pt>
                <c:pt idx="30">
                  <c:v>7.9489259538532807E-5</c:v>
                </c:pt>
                <c:pt idx="31">
                  <c:v>1.0850320475657693E-4</c:v>
                </c:pt>
                <c:pt idx="32">
                  <c:v>1.4587095954965245E-4</c:v>
                </c:pt>
                <c:pt idx="33">
                  <c:v>1.9329804427085375E-4</c:v>
                </c:pt>
                <c:pt idx="34">
                  <c:v>2.5265344588397735E-4</c:v>
                </c:pt>
                <c:pt idx="35">
                  <c:v>3.2594119214922237E-4</c:v>
                </c:pt>
                <c:pt idx="36">
                  <c:v>4.1526002122447284E-4</c:v>
                </c:pt>
                <c:pt idx="37">
                  <c:v>5.2275070654140242E-4</c:v>
                </c:pt>
                <c:pt idx="38">
                  <c:v>6.5053114228642557E-4</c:v>
                </c:pt>
                <c:pt idx="39">
                  <c:v>8.0061991989613336E-4</c:v>
                </c:pt>
                <c:pt idx="40">
                  <c:v>9.7484980759954558E-4</c:v>
                </c:pt>
                <c:pt idx="41">
                  <c:v>1.1747732541774925E-3</c:v>
                </c:pt>
                <c:pt idx="42">
                  <c:v>1.4015627407243144E-3</c:v>
                </c:pt>
                <c:pt idx="43">
                  <c:v>1.6559094625526361E-3</c:v>
                </c:pt>
                <c:pt idx="44">
                  <c:v>1.9379243976802899E-3</c:v>
                </c:pt>
                <c:pt idx="45">
                  <c:v>2.2470462686216635E-3</c:v>
                </c:pt>
                <c:pt idx="46">
                  <c:v>2.5819611924498909E-3</c:v>
                </c:pt>
                <c:pt idx="47">
                  <c:v>2.9405389064070093E-3</c:v>
                </c:pt>
                <c:pt idx="48">
                  <c:v>3.3197903251481432E-3</c:v>
                </c:pt>
                <c:pt idx="49">
                  <c:v>3.715850811857531E-3</c:v>
                </c:pt>
                <c:pt idx="50">
                  <c:v>4.1239929200899937E-3</c:v>
                </c:pt>
                <c:pt idx="51">
                  <c:v>4.5386714891954907E-3</c:v>
                </c:pt>
                <c:pt idx="52">
                  <c:v>4.953602869386689E-3</c:v>
                </c:pt>
                <c:pt idx="53">
                  <c:v>5.3618787421457099E-3</c:v>
                </c:pt>
                <c:pt idx="54">
                  <c:v>5.7561135303187752E-3</c:v>
                </c:pt>
                <c:pt idx="55">
                  <c:v>6.1286228150821704E-3</c:v>
                </c:pt>
                <c:pt idx="56">
                  <c:v>6.471628560257325E-3</c:v>
                </c:pt>
                <c:pt idx="57">
                  <c:v>6.7774853634022794E-3</c:v>
                </c:pt>
                <c:pt idx="58">
                  <c:v>7.0389204889508656E-3</c:v>
                </c:pt>
                <c:pt idx="59">
                  <c:v>7.2492791751974546E-3</c:v>
                </c:pt>
                <c:pt idx="60">
                  <c:v>7.402765726459027E-3</c:v>
                </c:pt>
                <c:pt idx="61">
                  <c:v>7.4946702807656791E-3</c:v>
                </c:pt>
                <c:pt idx="62">
                  <c:v>7.5215709479792619E-3</c:v>
                </c:pt>
                <c:pt idx="63">
                  <c:v>7.4815012943486147E-3</c:v>
                </c:pt>
                <c:pt idx="64">
                  <c:v>7.3740739388553763E-3</c:v>
                </c:pt>
                <c:pt idx="65">
                  <c:v>7.2005523327578237E-3</c:v>
                </c:pt>
                <c:pt idx="66">
                  <c:v>6.963864598669889E-3</c:v>
                </c:pt>
                <c:pt idx="67">
                  <c:v>6.6685555630954241E-3</c:v>
                </c:pt>
                <c:pt idx="68">
                  <c:v>6.3206757511379968E-3</c:v>
                </c:pt>
                <c:pt idx="69">
                  <c:v>5.9276090201295555E-3</c:v>
                </c:pt>
                <c:pt idx="70">
                  <c:v>5.4978435599346244E-3</c:v>
                </c:pt>
                <c:pt idx="71">
                  <c:v>5.0406940293198851E-3</c:v>
                </c:pt>
                <c:pt idx="72">
                  <c:v>4.5659854614540935E-3</c:v>
                </c:pt>
                <c:pt idx="73">
                  <c:v>4.0837120802489062E-3</c:v>
                </c:pt>
                <c:pt idx="74">
                  <c:v>3.6036861466555241E-3</c:v>
                </c:pt>
                <c:pt idx="75">
                  <c:v>3.1351932355578342E-3</c:v>
                </c:pt>
                <c:pt idx="76">
                  <c:v>2.6866707881766224E-3</c:v>
                </c:pt>
                <c:pt idx="77">
                  <c:v>2.2654262859302548E-3</c:v>
                </c:pt>
                <c:pt idx="78">
                  <c:v>1.8774098907599257E-3</c:v>
                </c:pt>
                <c:pt idx="79">
                  <c:v>1.527053893402222E-3</c:v>
                </c:pt>
                <c:pt idx="80">
                  <c:v>1.2171878713390263E-3</c:v>
                </c:pt>
                <c:pt idx="81">
                  <c:v>9.4903422141426655E-4</c:v>
                </c:pt>
                <c:pt idx="82">
                  <c:v>7.2228391234365895E-4</c:v>
                </c:pt>
                <c:pt idx="83">
                  <c:v>5.3524718497885177E-4</c:v>
                </c:pt>
                <c:pt idx="84">
                  <c:v>3.8506886070467698E-4</c:v>
                </c:pt>
                <c:pt idx="85">
                  <c:v>2.6799329393791845E-4</c:v>
                </c:pt>
                <c:pt idx="86">
                  <c:v>1.796602383735654E-4</c:v>
                </c:pt>
                <c:pt idx="87">
                  <c:v>1.1541039368216777E-4</c:v>
                </c:pt>
                <c:pt idx="88">
                  <c:v>7.0578516611719862E-5</c:v>
                </c:pt>
                <c:pt idx="89">
                  <c:v>4.0752981525938643E-5</c:v>
                </c:pt>
                <c:pt idx="90">
                  <c:v>2.1983682478414609E-5</c:v>
                </c:pt>
                <c:pt idx="91">
                  <c:v>1.0925114459786109E-5</c:v>
                </c:pt>
                <c:pt idx="92">
                  <c:v>4.9080555717031436E-6</c:v>
                </c:pt>
                <c:pt idx="93">
                  <c:v>1.9409326749316287E-6</c:v>
                </c:pt>
                <c:pt idx="94">
                  <c:v>6.4986017002104618E-7</c:v>
                </c:pt>
                <c:pt idx="95">
                  <c:v>1.7342620606699381E-7</c:v>
                </c:pt>
                <c:pt idx="96">
                  <c:v>3.3339092967187993E-8</c:v>
                </c:pt>
                <c:pt idx="97">
                  <c:v>3.8190065496431441E-9</c:v>
                </c:pt>
                <c:pt idx="98">
                  <c:v>1.702655436011512E-10</c:v>
                </c:pt>
                <c:pt idx="99">
                  <c:v>7.589363420655209E-13</c:v>
                </c:pt>
                <c:pt idx="1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843-41A8-9E7C-ED056EEB7B7E}"/>
            </c:ext>
          </c:extLst>
        </c:ser>
        <c:ser>
          <c:idx val="7"/>
          <c:order val="7"/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'Ex6-1 Coin '!$AB$8:$AB$108</c:f>
              <c:numCache>
                <c:formatCode>General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</c:numCache>
            </c:numRef>
          </c:cat>
          <c:val>
            <c:numRef>
              <c:f>'Ex6-1 Coin '!$AJ$8:$AJ$108</c:f>
              <c:numCache>
                <c:formatCode>General</c:formatCode>
                <c:ptCount val="101"/>
                <c:pt idx="0">
                  <c:v>0</c:v>
                </c:pt>
                <c:pt idx="1">
                  <c:v>3.4547561360789663E-25</c:v>
                </c:pt>
                <c:pt idx="2">
                  <c:v>5.2719769626904379E-21</c:v>
                </c:pt>
                <c:pt idx="3">
                  <c:v>1.4324212020586001E-18</c:v>
                </c:pt>
                <c:pt idx="4">
                  <c:v>7.4766929324141586E-17</c:v>
                </c:pt>
                <c:pt idx="5">
                  <c:v>1.5798517384733746E-15</c:v>
                </c:pt>
                <c:pt idx="6">
                  <c:v>1.8835775921627794E-14</c:v>
                </c:pt>
                <c:pt idx="7">
                  <c:v>1.5126004830712881E-13</c:v>
                </c:pt>
                <c:pt idx="8">
                  <c:v>9.0938051396350323E-13</c:v>
                </c:pt>
                <c:pt idx="9">
                  <c:v>4.3818339214697458E-12</c:v>
                </c:pt>
                <c:pt idx="10">
                  <c:v>1.7728361577362614E-11</c:v>
                </c:pt>
                <c:pt idx="11">
                  <c:v>6.2258502929733458E-11</c:v>
                </c:pt>
                <c:pt idx="12">
                  <c:v>1.9448548058876397E-10</c:v>
                </c:pt>
                <c:pt idx="13">
                  <c:v>5.5057024324085314E-10</c:v>
                </c:pt>
                <c:pt idx="14">
                  <c:v>1.4330214557866223E-9</c:v>
                </c:pt>
                <c:pt idx="15">
                  <c:v>3.468815023479071E-9</c:v>
                </c:pt>
                <c:pt idx="16">
                  <c:v>7.8814440033781234E-9</c:v>
                </c:pt>
                <c:pt idx="17">
                  <c:v>1.6935677719655706E-8</c:v>
                </c:pt>
                <c:pt idx="18">
                  <c:v>3.4632438590655036E-8</c:v>
                </c:pt>
                <c:pt idx="19">
                  <c:v>6.7751135788044986E-8</c:v>
                </c:pt>
                <c:pt idx="20">
                  <c:v>1.2735643185048595E-7</c:v>
                </c:pt>
                <c:pt idx="21">
                  <c:v>2.3090365102378965E-7</c:v>
                </c:pt>
                <c:pt idx="22">
                  <c:v>4.0508931223219669E-7</c:v>
                </c:pt>
                <c:pt idx="23">
                  <c:v>6.8959771716272436E-7</c:v>
                </c:pt>
                <c:pt idx="24">
                  <c:v>1.1418881461679914E-6</c:v>
                </c:pt>
                <c:pt idx="25">
                  <c:v>1.8431471108511798E-6</c:v>
                </c:pt>
                <c:pt idx="26">
                  <c:v>2.9054937421292711E-6</c:v>
                </c:pt>
                <c:pt idx="27">
                  <c:v>4.4804718569760413E-6</c:v>
                </c:pt>
                <c:pt idx="28">
                  <c:v>6.7687885670745372E-6</c:v>
                </c:pt>
                <c:pt idx="29">
                  <c:v>1.0031166668431727E-5</c:v>
                </c:pt>
                <c:pt idx="30">
                  <c:v>1.4600068078506033E-5</c:v>
                </c:pt>
                <c:pt idx="31">
                  <c:v>2.0891921412757068E-5</c:v>
                </c:pt>
                <c:pt idx="32">
                  <c:v>2.9419353186484576E-5</c:v>
                </c:pt>
                <c:pt idx="33">
                  <c:v>4.0802785464423307E-5</c:v>
                </c:pt>
                <c:pt idx="34">
                  <c:v>5.5780630909449546E-5</c:v>
                </c:pt>
                <c:pt idx="35">
                  <c:v>7.5217198188282132E-5</c:v>
                </c:pt>
                <c:pt idx="36">
                  <c:v>1.0010732654518555E-4</c:v>
                </c:pt>
                <c:pt idx="37">
                  <c:v>1.3157670844919661E-4</c:v>
                </c:pt>
                <c:pt idx="38">
                  <c:v>1.7087684382638828E-4</c:v>
                </c:pt>
                <c:pt idx="39">
                  <c:v>2.1937360802774618E-4</c:v>
                </c:pt>
                <c:pt idx="40">
                  <c:v>2.7852851645701312E-4</c:v>
                </c:pt>
                <c:pt idx="41">
                  <c:v>3.4987193768482223E-4</c:v>
                </c:pt>
                <c:pt idx="42">
                  <c:v>4.3496774712133959E-4</c:v>
                </c:pt>
                <c:pt idx="43">
                  <c:v>5.3536922473506352E-4</c:v>
                </c:pt>
                <c:pt idx="44">
                  <c:v>6.5256637881071038E-4</c:v>
                </c:pt>
                <c:pt idx="45">
                  <c:v>7.8792531497123332E-4</c:v>
                </c:pt>
                <c:pt idx="46">
                  <c:v>9.4262075279916732E-4</c:v>
                </c:pt>
                <c:pt idx="47">
                  <c:v>1.117563304052261E-3</c:v>
                </c:pt>
                <c:pt idx="48">
                  <c:v>1.3133236451135519E-3</c:v>
                </c:pt>
                <c:pt idx="49">
                  <c:v>1.53005621664722E-3</c:v>
                </c:pt>
                <c:pt idx="50">
                  <c:v>1.7674255371814267E-3</c:v>
                </c:pt>
                <c:pt idx="51">
                  <c:v>2.0245385943058625E-3</c:v>
                </c:pt>
                <c:pt idx="52">
                  <c:v>2.2998870465009659E-3</c:v>
                </c:pt>
                <c:pt idx="53">
                  <c:v>2.591303100307505E-3</c:v>
                </c:pt>
                <c:pt idx="54">
                  <c:v>2.8959328941355368E-3</c:v>
                </c:pt>
                <c:pt idx="55">
                  <c:v>3.2102309983763791E-3</c:v>
                </c:pt>
                <c:pt idx="56">
                  <c:v>3.5299792146858185E-3</c:v>
                </c:pt>
                <c:pt idx="57">
                  <c:v>3.8503322164179102E-3</c:v>
                </c:pt>
                <c:pt idx="58">
                  <c:v>4.1658917179505182E-3</c:v>
                </c:pt>
                <c:pt idx="59">
                  <c:v>4.4708098049127207E-3</c:v>
                </c:pt>
                <c:pt idx="60">
                  <c:v>4.7589208241522385E-3</c:v>
                </c:pt>
                <c:pt idx="61">
                  <c:v>5.023899858535243E-3</c:v>
                </c:pt>
                <c:pt idx="62">
                  <c:v>5.2594443470832478E-3</c:v>
                </c:pt>
                <c:pt idx="63">
                  <c:v>5.4594739174976458E-3</c:v>
                </c:pt>
                <c:pt idx="64">
                  <c:v>5.6183420486517243E-3</c:v>
                </c:pt>
                <c:pt idx="65">
                  <c:v>5.7310518566848082E-3</c:v>
                </c:pt>
                <c:pt idx="66">
                  <c:v>5.7934671871287405E-3</c:v>
                </c:pt>
                <c:pt idx="67">
                  <c:v>5.8025093860700544E-3</c:v>
                </c:pt>
                <c:pt idx="68">
                  <c:v>5.7563297019292588E-3</c:v>
                </c:pt>
                <c:pt idx="69">
                  <c:v>5.6544473141328143E-3</c:v>
                </c:pt>
                <c:pt idx="70">
                  <c:v>5.4978435599346339E-3</c:v>
                </c:pt>
                <c:pt idx="71">
                  <c:v>5.2890040800253101E-3</c:v>
                </c:pt>
                <c:pt idx="72">
                  <c:v>5.0319023452759523E-3</c:v>
                </c:pt>
                <c:pt idx="73">
                  <c:v>4.7319203469550937E-3</c:v>
                </c:pt>
                <c:pt idx="74">
                  <c:v>4.3957050799864191E-3</c:v>
                </c:pt>
                <c:pt idx="75">
                  <c:v>4.0309627314315108E-3</c:v>
                </c:pt>
                <c:pt idx="76">
                  <c:v>3.6461960696682833E-3</c:v>
                </c:pt>
                <c:pt idx="77">
                  <c:v>3.2503942363347211E-3</c:v>
                </c:pt>
                <c:pt idx="78">
                  <c:v>2.8526877560897659E-3</c:v>
                </c:pt>
                <c:pt idx="79">
                  <c:v>2.461984848546447E-3</c:v>
                </c:pt>
                <c:pt idx="80">
                  <c:v>2.0866077794383384E-3</c:v>
                </c:pt>
                <c:pt idx="81">
                  <c:v>1.7339497428847182E-3</c:v>
                </c:pt>
                <c:pt idx="82">
                  <c:v>1.4101733526709578E-3</c:v>
                </c:pt>
                <c:pt idx="83">
                  <c:v>1.1199710005019713E-3</c:v>
                </c:pt>
                <c:pt idx="84">
                  <c:v>8.6640493658552667E-4</c:v>
                </c:pt>
                <c:pt idx="85">
                  <c:v>6.5084085670637671E-4</c:v>
                </c:pt>
                <c:pt idx="86">
                  <c:v>4.7298307653449056E-4</c:v>
                </c:pt>
                <c:pt idx="87">
                  <c:v>3.3101222803347171E-4</c:v>
                </c:pt>
                <c:pt idx="88">
                  <c:v>2.2181819506540636E-4</c:v>
                </c:pt>
                <c:pt idx="89">
                  <c:v>1.4131228658994391E-4</c:v>
                </c:pt>
                <c:pt idx="90">
                  <c:v>8.4794203845314016E-5</c:v>
                </c:pt>
                <c:pt idx="91">
                  <c:v>4.7342162659073468E-5</c:v>
                </c:pt>
                <c:pt idx="92">
                  <c:v>2.4189702460537121E-5</c:v>
                </c:pt>
                <c:pt idx="93">
                  <c:v>1.1051432985835296E-5</c:v>
                </c:pt>
                <c:pt idx="94">
                  <c:v>4.3633468558556435E-6</c:v>
                </c:pt>
                <c:pt idx="95">
                  <c:v>1.4121848208312534E-6</c:v>
                </c:pt>
                <c:pt idx="96">
                  <c:v>3.4291638480536815E-7</c:v>
                </c:pt>
                <c:pt idx="97">
                  <c:v>5.2920519330770505E-8</c:v>
                </c:pt>
                <c:pt idx="98">
                  <c:v>3.5755764156242931E-9</c:v>
                </c:pt>
                <c:pt idx="99">
                  <c:v>3.2200584799067868E-11</c:v>
                </c:pt>
                <c:pt idx="1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843-41A8-9E7C-ED056EEB7B7E}"/>
            </c:ext>
          </c:extLst>
        </c:ser>
        <c:ser>
          <c:idx val="8"/>
          <c:order val="8"/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'Ex6-1 Coin '!$AB$8:$AB$108</c:f>
              <c:numCache>
                <c:formatCode>General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</c:numCache>
            </c:numRef>
          </c:cat>
          <c:val>
            <c:numRef>
              <c:f>'Ex6-1 Coin '!$AK$8:$AK$108</c:f>
              <c:numCache>
                <c:formatCode>General</c:formatCode>
                <c:ptCount val="101"/>
                <c:pt idx="0">
                  <c:v>0</c:v>
                </c:pt>
                <c:pt idx="1">
                  <c:v>8.7241316567650339E-28</c:v>
                </c:pt>
                <c:pt idx="2">
                  <c:v>2.6897841646379892E-23</c:v>
                </c:pt>
                <c:pt idx="3">
                  <c:v>1.1075421665401571E-20</c:v>
                </c:pt>
                <c:pt idx="4">
                  <c:v>7.7882218045980902E-19</c:v>
                </c:pt>
                <c:pt idx="5">
                  <c:v>2.0787522874649652E-17</c:v>
                </c:pt>
                <c:pt idx="6">
                  <c:v>3.0057089236640242E-16</c:v>
                </c:pt>
                <c:pt idx="7">
                  <c:v>2.8462912315857644E-15</c:v>
                </c:pt>
                <c:pt idx="8">
                  <c:v>1.9769141607902298E-14</c:v>
                </c:pt>
                <c:pt idx="9">
                  <c:v>1.0834204750886735E-13</c:v>
                </c:pt>
                <c:pt idx="10">
                  <c:v>4.9245448826007362E-13</c:v>
                </c:pt>
                <c:pt idx="11">
                  <c:v>1.9237177871546874E-12</c:v>
                </c:pt>
                <c:pt idx="12">
                  <c:v>6.6301868382533287E-12</c:v>
                </c:pt>
                <c:pt idx="13">
                  <c:v>2.0567279201526135E-11</c:v>
                </c:pt>
                <c:pt idx="14">
                  <c:v>5.8320640642478697E-11</c:v>
                </c:pt>
                <c:pt idx="15">
                  <c:v>1.5303595691819443E-10</c:v>
                </c:pt>
                <c:pt idx="16">
                  <c:v>3.7530685730372072E-10</c:v>
                </c:pt>
                <c:pt idx="17">
                  <c:v>8.6718831697032067E-10</c:v>
                </c:pt>
                <c:pt idx="18">
                  <c:v>1.9005606543652175E-9</c:v>
                </c:pt>
                <c:pt idx="19">
                  <c:v>3.9730604320149731E-9</c:v>
                </c:pt>
                <c:pt idx="20">
                  <c:v>7.9597769906553769E-9</c:v>
                </c:pt>
                <c:pt idx="21">
                  <c:v>1.5344862884492316E-8</c:v>
                </c:pt>
                <c:pt idx="22">
                  <c:v>2.8563989965090748E-8</c:v>
                </c:pt>
                <c:pt idx="23">
                  <c:v>5.1495933424489194E-8</c:v>
                </c:pt>
                <c:pt idx="24">
                  <c:v>9.014906417115725E-8</c:v>
                </c:pt>
                <c:pt idx="25">
                  <c:v>1.5359559257093189E-7</c:v>
                </c:pt>
                <c:pt idx="26">
                  <c:v>2.552122881600031E-7</c:v>
                </c:pt>
                <c:pt idx="27">
                  <c:v>4.1429020595326347E-7</c:v>
                </c:pt>
                <c:pt idx="28">
                  <c:v>6.5807666624335792E-7</c:v>
                </c:pt>
                <c:pt idx="29">
                  <c:v>1.024309272480705E-6</c:v>
                </c:pt>
                <c:pt idx="30">
                  <c:v>1.5642930084113639E-6</c:v>
                </c:pt>
                <c:pt idx="31">
                  <c:v>2.3465563905632952E-6</c:v>
                </c:pt>
                <c:pt idx="32">
                  <c:v>3.461100374880537E-6</c:v>
                </c:pt>
                <c:pt idx="33">
                  <c:v>5.0242235833058634E-6</c:v>
                </c:pt>
                <c:pt idx="34">
                  <c:v>7.1838691322776009E-6</c:v>
                </c:pt>
                <c:pt idx="35">
                  <c:v>1.012539206380722E-5</c:v>
                </c:pt>
                <c:pt idx="36">
                  <c:v>1.4077592795416711E-5</c:v>
                </c:pt>
                <c:pt idx="37">
                  <c:v>1.9318802431032835E-5</c:v>
                </c:pt>
                <c:pt idx="38">
                  <c:v>2.6182742199204694E-5</c:v>
                </c:pt>
                <c:pt idx="39">
                  <c:v>3.5063814397877518E-5</c:v>
                </c:pt>
                <c:pt idx="40">
                  <c:v>4.6421419409502301E-5</c:v>
                </c:pt>
                <c:pt idx="41">
                  <c:v>6.0782836631685332E-5</c:v>
                </c:pt>
                <c:pt idx="42">
                  <c:v>7.874416111679424E-5</c:v>
                </c:pt>
                <c:pt idx="43">
                  <c:v>1.0096875729652525E-4</c:v>
                </c:pt>
                <c:pt idx="44">
                  <c:v>1.2818268155210391E-4</c:v>
                </c:pt>
                <c:pt idx="45">
                  <c:v>1.6116654169866151E-4</c:v>
                </c:pt>
                <c:pt idx="46">
                  <c:v>2.007433084664896E-4</c:v>
                </c:pt>
                <c:pt idx="47">
                  <c:v>2.4776167589837903E-4</c:v>
                </c:pt>
                <c:pt idx="48">
                  <c:v>3.0307468733389707E-4</c:v>
                </c:pt>
                <c:pt idx="49">
                  <c:v>3.6751350301820535E-4</c:v>
                </c:pt>
                <c:pt idx="50">
                  <c:v>4.4185638429535717E-4</c:v>
                </c:pt>
                <c:pt idx="51">
                  <c:v>5.2679320566121951E-4</c:v>
                </c:pt>
                <c:pt idx="52">
                  <c:v>6.2288607509401218E-4</c:v>
                </c:pt>
                <c:pt idx="53">
                  <c:v>7.3052693785264776E-4</c:v>
                </c:pt>
                <c:pt idx="54">
                  <c:v>8.4989334936586404E-4</c:v>
                </c:pt>
                <c:pt idx="55">
                  <c:v>9.8090391617056127E-4</c:v>
                </c:pt>
                <c:pt idx="56">
                  <c:v>1.1231752046727611E-3</c:v>
                </c:pt>
                <c:pt idx="57">
                  <c:v>1.2759821879989603E-3</c:v>
                </c:pt>
                <c:pt idx="58">
                  <c:v>1.438224521673394E-3</c:v>
                </c:pt>
                <c:pt idx="59">
                  <c:v>1.60840108835275E-3</c:v>
                </c:pt>
                <c:pt idx="60">
                  <c:v>1.7845953090570919E-3</c:v>
                </c:pt>
                <c:pt idx="61">
                  <c:v>1.964473662632373E-3</c:v>
                </c:pt>
                <c:pt idx="62">
                  <c:v>2.1452996678892225E-3</c:v>
                </c:pt>
                <c:pt idx="63">
                  <c:v>2.3239652486645424E-3</c:v>
                </c:pt>
                <c:pt idx="64">
                  <c:v>2.4970409105118815E-3</c:v>
                </c:pt>
                <c:pt idx="65">
                  <c:v>2.6608455048893792E-3</c:v>
                </c:pt>
                <c:pt idx="66">
                  <c:v>2.8115355466948339E-3</c:v>
                </c:pt>
                <c:pt idx="67">
                  <c:v>2.9452130974749564E-3</c:v>
                </c:pt>
                <c:pt idx="68">
                  <c:v>3.0580501541499243E-3</c:v>
                </c:pt>
                <c:pt idx="69">
                  <c:v>3.146426328025522E-3</c:v>
                </c:pt>
                <c:pt idx="70">
                  <c:v>3.207075409961875E-3</c:v>
                </c:pt>
                <c:pt idx="71">
                  <c:v>3.2372352558775672E-3</c:v>
                </c:pt>
                <c:pt idx="72">
                  <c:v>3.2347943648202621E-3</c:v>
                </c:pt>
                <c:pt idx="73">
                  <c:v>3.1984276419233571E-3</c:v>
                </c:pt>
                <c:pt idx="74">
                  <c:v>3.1277132299903426E-3</c:v>
                </c:pt>
                <c:pt idx="75">
                  <c:v>3.0232220485736394E-3</c:v>
                </c:pt>
                <c:pt idx="76">
                  <c:v>2.8865718884873979E-3</c:v>
                </c:pt>
                <c:pt idx="77">
                  <c:v>2.7204386543236325E-3</c:v>
                </c:pt>
                <c:pt idx="78">
                  <c:v>2.5285186928977539E-3</c:v>
                </c:pt>
                <c:pt idx="79">
                  <c:v>2.3154381313710707E-3</c:v>
                </c:pt>
                <c:pt idx="80">
                  <c:v>2.0866077794383449E-3</c:v>
                </c:pt>
                <c:pt idx="81">
                  <c:v>1.8480253838639822E-3</c:v>
                </c:pt>
                <c:pt idx="82">
                  <c:v>1.6060307627641516E-3</c:v>
                </c:pt>
                <c:pt idx="83">
                  <c:v>1.367023427083293E-3</c:v>
                </c:pt>
                <c:pt idx="84">
                  <c:v>1.1371564792685086E-3</c:v>
                </c:pt>
                <c:pt idx="85">
                  <c:v>9.2202454700070398E-4</c:v>
                </c:pt>
                <c:pt idx="86">
                  <c:v>7.2636686753511394E-4</c:v>
                </c:pt>
                <c:pt idx="87">
                  <c:v>5.5380891997908047E-4</c:v>
                </c:pt>
                <c:pt idx="88">
                  <c:v>4.0666669095324717E-4</c:v>
                </c:pt>
                <c:pt idx="89">
                  <c:v>2.858362160569335E-4</c:v>
                </c:pt>
                <c:pt idx="90">
                  <c:v>1.9078695865195781E-4</c:v>
                </c:pt>
                <c:pt idx="91">
                  <c:v>1.1967046672154769E-4</c:v>
                </c:pt>
                <c:pt idx="92">
                  <c:v>6.9545394574044783E-5</c:v>
                </c:pt>
                <c:pt idx="93">
                  <c:v>3.6706545274381851E-5</c:v>
                </c:pt>
                <c:pt idx="94">
                  <c:v>1.7089775185434789E-5</c:v>
                </c:pt>
                <c:pt idx="95">
                  <c:v>6.7078778989485412E-6</c:v>
                </c:pt>
                <c:pt idx="96">
                  <c:v>2.0574983088322421E-6</c:v>
                </c:pt>
                <c:pt idx="97">
                  <c:v>4.2777419792373787E-7</c:v>
                </c:pt>
                <c:pt idx="98">
                  <c:v>4.380081109139903E-8</c:v>
                </c:pt>
                <c:pt idx="99">
                  <c:v>7.9696447377698253E-10</c:v>
                </c:pt>
                <c:pt idx="1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843-41A8-9E7C-ED056EEB7B7E}"/>
            </c:ext>
          </c:extLst>
        </c:ser>
        <c:ser>
          <c:idx val="9"/>
          <c:order val="9"/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'Ex6-1 Coin '!$AB$8:$AB$108</c:f>
              <c:numCache>
                <c:formatCode>General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</c:numCache>
            </c:numRef>
          </c:cat>
          <c:val>
            <c:numRef>
              <c:f>'Ex6-1 Coin '!$AL$8:$AL$108</c:f>
              <c:numCache>
                <c:formatCode>General</c:formatCode>
                <c:ptCount val="101"/>
                <c:pt idx="0">
                  <c:v>0</c:v>
                </c:pt>
                <c:pt idx="1">
                  <c:v>9.7913935541695215E-31</c:v>
                </c:pt>
                <c:pt idx="2">
                  <c:v>6.0992838200408003E-26</c:v>
                </c:pt>
                <c:pt idx="3">
                  <c:v>3.8059868265984619E-23</c:v>
                </c:pt>
                <c:pt idx="4">
                  <c:v>3.6056582428694933E-21</c:v>
                </c:pt>
                <c:pt idx="5">
                  <c:v>1.2156446125526113E-19</c:v>
                </c:pt>
                <c:pt idx="6">
                  <c:v>2.1317084564992974E-18</c:v>
                </c:pt>
                <c:pt idx="7">
                  <c:v>2.3804108268937009E-17</c:v>
                </c:pt>
                <c:pt idx="8">
                  <c:v>1.9100619911016649E-16</c:v>
                </c:pt>
                <c:pt idx="9">
                  <c:v>1.1905719506468927E-15</c:v>
                </c:pt>
                <c:pt idx="10">
                  <c:v>6.0796850402477963E-15</c:v>
                </c:pt>
                <c:pt idx="11">
                  <c:v>2.6418096952186634E-14</c:v>
                </c:pt>
                <c:pt idx="12">
                  <c:v>1.0045737633717157E-13</c:v>
                </c:pt>
                <c:pt idx="13">
                  <c:v>3.4147462275841703E-13</c:v>
                </c:pt>
                <c:pt idx="14">
                  <c:v>1.0548953087786871E-12</c:v>
                </c:pt>
                <c:pt idx="15">
                  <c:v>3.0007050376116512E-12</c:v>
                </c:pt>
                <c:pt idx="16">
                  <c:v>7.9430022709781777E-12</c:v>
                </c:pt>
                <c:pt idx="17">
                  <c:v>1.9735209355415642E-11</c:v>
                </c:pt>
                <c:pt idx="18">
                  <c:v>4.635513791134675E-11</c:v>
                </c:pt>
                <c:pt idx="19">
                  <c:v>1.0355027189065109E-10</c:v>
                </c:pt>
                <c:pt idx="20">
                  <c:v>2.2110491640709374E-10</c:v>
                </c:pt>
                <c:pt idx="21">
                  <c:v>4.5322379827614535E-10</c:v>
                </c:pt>
                <c:pt idx="22">
                  <c:v>8.9516777668375668E-10</c:v>
                </c:pt>
                <c:pt idx="23">
                  <c:v>1.7091002435256115E-9</c:v>
                </c:pt>
                <c:pt idx="24">
                  <c:v>3.1631250586371012E-9</c:v>
                </c:pt>
                <c:pt idx="25">
                  <c:v>5.6887256507752576E-9</c:v>
                </c:pt>
                <c:pt idx="26">
                  <c:v>9.9632424807208775E-9</c:v>
                </c:pt>
                <c:pt idx="27">
                  <c:v>1.7025624902188926E-8</c:v>
                </c:pt>
                <c:pt idx="28">
                  <c:v>2.8435411504342668E-8</c:v>
                </c:pt>
                <c:pt idx="29">
                  <c:v>4.6486649298811395E-8</c:v>
                </c:pt>
                <c:pt idx="30">
                  <c:v>7.449014325768393E-8</c:v>
                </c:pt>
                <c:pt idx="31">
                  <c:v>1.1713888584132387E-7</c:v>
                </c:pt>
                <c:pt idx="32">
                  <c:v>1.8097256862120468E-7</c:v>
                </c:pt>
                <c:pt idx="33">
                  <c:v>2.7495750953415193E-7</c:v>
                </c:pt>
                <c:pt idx="34">
                  <c:v>4.1119789646033421E-7</c:v>
                </c:pt>
                <c:pt idx="35">
                  <c:v>6.0579268757821098E-7</c:v>
                </c:pt>
                <c:pt idx="36">
                  <c:v>8.7984954971354541E-7</c:v>
                </c:pt>
                <c:pt idx="37">
                  <c:v>1.2606625925012621E-6</c:v>
                </c:pt>
                <c:pt idx="38">
                  <c:v>1.7830541282612522E-6</c:v>
                </c:pt>
                <c:pt idx="39">
                  <c:v>2.4908720610514114E-6</c:v>
                </c:pt>
                <c:pt idx="40">
                  <c:v>3.438623659963131E-6</c:v>
                </c:pt>
                <c:pt idx="41">
                  <c:v>4.6932133745745719E-6</c:v>
                </c:pt>
                <c:pt idx="42">
                  <c:v>6.3357371013512645E-6</c:v>
                </c:pt>
                <c:pt idx="43">
                  <c:v>8.4632681554592398E-6</c:v>
                </c:pt>
                <c:pt idx="44">
                  <c:v>1.1190551564072579E-5</c:v>
                </c:pt>
                <c:pt idx="45">
                  <c:v>1.4651503790787427E-5</c:v>
                </c:pt>
                <c:pt idx="46">
                  <c:v>1.900039545156076E-5</c:v>
                </c:pt>
                <c:pt idx="47">
                  <c:v>2.4412576031915756E-5</c:v>
                </c:pt>
                <c:pt idx="48">
                  <c:v>3.1084583316297157E-5</c:v>
                </c:pt>
                <c:pt idx="49">
                  <c:v>3.9233467642466392E-5</c:v>
                </c:pt>
                <c:pt idx="50">
                  <c:v>4.9095153810595313E-5</c:v>
                </c:pt>
                <c:pt idx="51">
                  <c:v>6.0921663239732925E-5</c:v>
                </c:pt>
                <c:pt idx="52">
                  <c:v>7.4977027557612534E-5</c:v>
                </c:pt>
                <c:pt idx="53">
                  <c:v>9.1531743986265676E-5</c:v>
                </c:pt>
                <c:pt idx="54">
                  <c:v>1.1085565426511293E-4</c:v>
                </c:pt>
                <c:pt idx="55">
                  <c:v>1.3320917380094054E-4</c:v>
                </c:pt>
                <c:pt idx="56">
                  <c:v>1.5883285722645136E-4</c:v>
                </c:pt>
                <c:pt idx="57">
                  <c:v>1.8793536102310279E-4</c:v>
                </c:pt>
                <c:pt idx="58">
                  <c:v>2.2067995306099733E-4</c:v>
                </c:pt>
                <c:pt idx="59">
                  <c:v>2.5716982171493857E-4</c:v>
                </c:pt>
                <c:pt idx="60">
                  <c:v>2.974325515095155E-4</c:v>
                </c:pt>
                <c:pt idx="61">
                  <c:v>3.4140425475947243E-4</c:v>
                </c:pt>
                <c:pt idx="62">
                  <c:v>3.8891397488050278E-4</c:v>
                </c:pt>
                <c:pt idx="63">
                  <c:v>4.3966910109869773E-4</c:v>
                </c:pt>
                <c:pt idx="64">
                  <c:v>4.9324264899000157E-4</c:v>
                </c:pt>
                <c:pt idx="65">
                  <c:v>5.4906335815177736E-4</c:v>
                </c:pt>
                <c:pt idx="66">
                  <c:v>6.0640962771849451E-4</c:v>
                </c:pt>
                <c:pt idx="67">
                  <c:v>6.6440834185462101E-4</c:v>
                </c:pt>
                <c:pt idx="68">
                  <c:v>7.2203961972984432E-4</c:v>
                </c:pt>
                <c:pt idx="69">
                  <c:v>7.7814844671599112E-4</c:v>
                </c:pt>
                <c:pt idx="70">
                  <c:v>8.3146399517530301E-4</c:v>
                </c:pt>
                <c:pt idx="71">
                  <c:v>8.8062721520041254E-4</c:v>
                </c:pt>
                <c:pt idx="72">
                  <c:v>9.2422696137721904E-4</c:v>
                </c:pt>
                <c:pt idx="73">
                  <c:v>9.60844517944056E-4</c:v>
                </c:pt>
                <c:pt idx="74">
                  <c:v>9.8910589324481156E-4</c:v>
                </c:pt>
                <c:pt idx="75">
                  <c:v>1.007740682857882E-3</c:v>
                </c:pt>
                <c:pt idx="76">
                  <c:v>1.0156456644677904E-3</c:v>
                </c:pt>
                <c:pt idx="77">
                  <c:v>1.0119506105455086E-3</c:v>
                </c:pt>
                <c:pt idx="78">
                  <c:v>9.9608312144457232E-4</c:v>
                </c:pt>
                <c:pt idx="79">
                  <c:v>9.678286369223019E-4</c:v>
                </c:pt>
                <c:pt idx="80">
                  <c:v>9.273812353059335E-4</c:v>
                </c:pt>
                <c:pt idx="81">
                  <c:v>8.7538044498820474E-4</c:v>
                </c:pt>
                <c:pt idx="82">
                  <c:v>8.1292915152259807E-4</c:v>
                </c:pt>
                <c:pt idx="83">
                  <c:v>7.4158787220858665E-4</c:v>
                </c:pt>
                <c:pt idx="84">
                  <c:v>6.633412795732991E-4</c:v>
                </c:pt>
                <c:pt idx="85">
                  <c:v>5.8053397403748277E-4</c:v>
                </c:pt>
                <c:pt idx="86">
                  <c:v>4.9577421117476251E-4</c:v>
                </c:pt>
                <c:pt idx="87">
                  <c:v>4.1180663280495917E-4</c:v>
                </c:pt>
                <c:pt idx="88">
                  <c:v>3.3135804448042539E-4</c:v>
                </c:pt>
                <c:pt idx="89">
                  <c:v>2.5696387100067905E-4</c:v>
                </c:pt>
                <c:pt idx="90">
                  <c:v>1.9078695865195898E-4</c:v>
                </c:pt>
                <c:pt idx="91">
                  <c:v>1.3444459841556683E-4</c:v>
                </c:pt>
                <c:pt idx="92">
                  <c:v>8.8863559733502365E-5</c:v>
                </c:pt>
                <c:pt idx="93">
                  <c:v>5.4185852547897524E-5</c:v>
                </c:pt>
                <c:pt idx="94">
                  <c:v>2.9748867915386794E-5</c:v>
                </c:pt>
                <c:pt idx="95">
                  <c:v>1.4161075564447105E-5</c:v>
                </c:pt>
                <c:pt idx="96">
                  <c:v>5.4866621568860692E-6</c:v>
                </c:pt>
                <c:pt idx="97">
                  <c:v>1.5368184147630919E-6</c:v>
                </c:pt>
                <c:pt idx="98">
                  <c:v>2.384710826087359E-7</c:v>
                </c:pt>
                <c:pt idx="99">
                  <c:v>8.7666092115473879E-9</c:v>
                </c:pt>
                <c:pt idx="1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843-41A8-9E7C-ED056EEB7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1308544"/>
        <c:axId val="381321440"/>
      </c:lineChart>
      <c:catAx>
        <c:axId val="381308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 b="0" i="1">
                    <a:solidFill>
                      <a:schemeClr val="tx1"/>
                    </a:solidFill>
                  </a:rPr>
                  <a:t>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1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1321440"/>
        <c:crossesAt val="0"/>
        <c:auto val="1"/>
        <c:lblAlgn val="ctr"/>
        <c:lblOffset val="100"/>
        <c:tickMarkSkip val="10"/>
        <c:noMultiLvlLbl val="0"/>
      </c:catAx>
      <c:valAx>
        <c:axId val="3813214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altLang="ja-JP" sz="1600" b="0" i="0">
                    <a:solidFill>
                      <a:schemeClr val="tx1"/>
                    </a:solidFill>
                    <a:latin typeface="游ゴシック" panose="020B0400000000000000" pitchFamily="50" charset="-128"/>
                    <a:ea typeface="游ゴシック" panose="020B0400000000000000" pitchFamily="50" charset="-128"/>
                  </a:rPr>
                  <a:t>π</a:t>
                </a:r>
                <a:r>
                  <a:rPr lang="en-US" altLang="ja-JP" sz="1600" b="0">
                    <a:solidFill>
                      <a:schemeClr val="tx1"/>
                    </a:solidFill>
                  </a:rPr>
                  <a:t> (</a:t>
                </a:r>
                <a:r>
                  <a:rPr lang="en-US" altLang="ja-JP" sz="1600" b="0" i="1">
                    <a:solidFill>
                      <a:schemeClr val="tx1"/>
                    </a:solidFill>
                  </a:rPr>
                  <a:t>p,s</a:t>
                </a:r>
                <a:r>
                  <a:rPr lang="en-US" altLang="ja-JP" sz="1600" b="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1308544"/>
        <c:crossesAt val="1"/>
        <c:crossBetween val="between"/>
        <c:majorUnit val="2.5000000000000005E-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79930555555556"/>
          <c:y val="4.2090625E-2"/>
          <c:w val="0.79270393518518523"/>
          <c:h val="0.735678819444444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'Ex6-2 Positives '!$C$9</c:f>
              <c:strCache>
                <c:ptCount val="1"/>
                <c:pt idx="0">
                  <c:v>Np by Se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'Ex6-2 Positives '!$B$10:$B$30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'Ex6-2 Positives '!$C$10:$C$30</c:f>
              <c:numCache>
                <c:formatCode>General</c:formatCode>
                <c:ptCount val="21"/>
                <c:pt idx="0">
                  <c:v>9.9999999999999868E-7</c:v>
                </c:pt>
                <c:pt idx="1">
                  <c:v>5.3999999999999903E-5</c:v>
                </c:pt>
                <c:pt idx="2">
                  <c:v>1.2149999999999993E-3</c:v>
                </c:pt>
                <c:pt idx="3">
                  <c:v>1.4579999999999999E-2</c:v>
                </c:pt>
                <c:pt idx="4">
                  <c:v>9.8414999999999989E-2</c:v>
                </c:pt>
                <c:pt idx="5">
                  <c:v>0.354294</c:v>
                </c:pt>
                <c:pt idx="6">
                  <c:v>0.53144100000000005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58-4167-88F1-D045796828AE}"/>
            </c:ext>
          </c:extLst>
        </c:ser>
        <c:ser>
          <c:idx val="1"/>
          <c:order val="1"/>
          <c:tx>
            <c:strRef>
              <c:f>'Ex6-2 Positives '!$D$9</c:f>
              <c:strCache>
                <c:ptCount val="1"/>
                <c:pt idx="0">
                  <c:v>Np by Sp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'Ex6-2 Positives '!$B$10:$B$30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'Ex6-2 Positives '!$D$10:$D$30</c:f>
              <c:numCache>
                <c:formatCode>General</c:formatCode>
                <c:ptCount val="21"/>
                <c:pt idx="0">
                  <c:v>4.1044005428045462E-2</c:v>
                </c:pt>
                <c:pt idx="1">
                  <c:v>0.13593068464341931</c:v>
                </c:pt>
                <c:pt idx="2">
                  <c:v>0.21997384987994176</c:v>
                </c:pt>
                <c:pt idx="3">
                  <c:v>0.23180040094875562</c:v>
                </c:pt>
                <c:pt idx="4">
                  <c:v>0.17883525557067967</c:v>
                </c:pt>
                <c:pt idx="5">
                  <c:v>0.10768574528987158</c:v>
                </c:pt>
                <c:pt idx="6">
                  <c:v>5.2684961405259696E-2</c:v>
                </c:pt>
                <c:pt idx="7">
                  <c:v>2.1527188531181369E-2</c:v>
                </c:pt>
                <c:pt idx="8">
                  <c:v>7.4940078354515686E-3</c:v>
                </c:pt>
                <c:pt idx="9">
                  <c:v>2.2562604235768151E-3</c:v>
                </c:pt>
                <c:pt idx="10">
                  <c:v>5.943911868562567E-4</c:v>
                </c:pt>
                <c:pt idx="11">
                  <c:v>1.382845576459326E-4</c:v>
                </c:pt>
                <c:pt idx="12">
                  <c:v>2.8623416501980647E-5</c:v>
                </c:pt>
                <c:pt idx="13">
                  <c:v>5.3032632724927016E-6</c:v>
                </c:pt>
                <c:pt idx="14">
                  <c:v>8.838772120821128E-7</c:v>
                </c:pt>
                <c:pt idx="15">
                  <c:v>1.3305678461451217E-7</c:v>
                </c:pt>
                <c:pt idx="16">
                  <c:v>1.8152236073081889E-8</c:v>
                </c:pt>
                <c:pt idx="17">
                  <c:v>2.2503720874914912E-9</c:v>
                </c:pt>
                <c:pt idx="18">
                  <c:v>2.540742679425875E-10</c:v>
                </c:pt>
                <c:pt idx="19">
                  <c:v>2.6169505809593018E-11</c:v>
                </c:pt>
                <c:pt idx="20">
                  <c:v>2.4621846863864438E-12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58-4167-88F1-D045796828AE}"/>
            </c:ext>
          </c:extLst>
        </c:ser>
        <c:ser>
          <c:idx val="2"/>
          <c:order val="2"/>
          <c:tx>
            <c:strRef>
              <c:f>'Ex6-2 Positives '!$E$9</c:f>
              <c:strCache>
                <c:ptCount val="1"/>
                <c:pt idx="0">
                  <c:v>Np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'Ex6-2 Positives '!$B$10:$B$30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'Ex6-2 Positives '!$E$10:$E$30</c:f>
              <c:numCache>
                <c:formatCode>General</c:formatCode>
                <c:ptCount val="21"/>
                <c:pt idx="0">
                  <c:v>4.1045005428045463E-2</c:v>
                </c:pt>
                <c:pt idx="1">
                  <c:v>0.13598468464341931</c:v>
                </c:pt>
                <c:pt idx="2">
                  <c:v>0.22118884987994175</c:v>
                </c:pt>
                <c:pt idx="3">
                  <c:v>0.24638040094875563</c:v>
                </c:pt>
                <c:pt idx="4">
                  <c:v>0.27725025557067967</c:v>
                </c:pt>
                <c:pt idx="5">
                  <c:v>0.46197974528987157</c:v>
                </c:pt>
                <c:pt idx="6">
                  <c:v>0.58412596140525974</c:v>
                </c:pt>
                <c:pt idx="7">
                  <c:v>2.1527188531181369E-2</c:v>
                </c:pt>
                <c:pt idx="8">
                  <c:v>7.4940078354515686E-3</c:v>
                </c:pt>
                <c:pt idx="9">
                  <c:v>2.2562604235768151E-3</c:v>
                </c:pt>
                <c:pt idx="10">
                  <c:v>5.943911868562567E-4</c:v>
                </c:pt>
                <c:pt idx="11">
                  <c:v>1.382845576459326E-4</c:v>
                </c:pt>
                <c:pt idx="12">
                  <c:v>2.8623416501980647E-5</c:v>
                </c:pt>
                <c:pt idx="13">
                  <c:v>5.3032632724927016E-6</c:v>
                </c:pt>
                <c:pt idx="14">
                  <c:v>8.838772120821128E-7</c:v>
                </c:pt>
                <c:pt idx="15">
                  <c:v>1.3305678461451217E-7</c:v>
                </c:pt>
                <c:pt idx="16">
                  <c:v>1.8152236073081889E-8</c:v>
                </c:pt>
                <c:pt idx="17">
                  <c:v>2.2503720874914912E-9</c:v>
                </c:pt>
                <c:pt idx="18">
                  <c:v>2.540742679425875E-10</c:v>
                </c:pt>
                <c:pt idx="19">
                  <c:v>2.6169505809593018E-11</c:v>
                </c:pt>
                <c:pt idx="20">
                  <c:v>2.4621846863864438E-12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58-4167-88F1-D04579682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3270032"/>
        <c:axId val="913272528"/>
      </c:scatterChart>
      <c:valAx>
        <c:axId val="913270032"/>
        <c:scaling>
          <c:orientation val="minMax"/>
          <c:max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 b="1" i="1">
                    <a:solidFill>
                      <a:schemeClr val="tx1"/>
                    </a:solidFill>
                  </a:rPr>
                  <a:t>N</a:t>
                </a:r>
                <a:r>
                  <a:rPr lang="en-US" altLang="ja-JP" sz="1600" b="1">
                    <a:solidFill>
                      <a:schemeClr val="tx1"/>
                    </a:solidFill>
                  </a:rPr>
                  <a:t> 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13272528"/>
        <c:crosses val="autoZero"/>
        <c:crossBetween val="midCat"/>
      </c:valAx>
      <c:valAx>
        <c:axId val="913272528"/>
        <c:scaling>
          <c:orientation val="minMax"/>
          <c:max val="0.70000000000000007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 b="1" i="1">
                    <a:solidFill>
                      <a:schemeClr val="tx1"/>
                    </a:solidFill>
                  </a:rPr>
                  <a:t>f</a:t>
                </a:r>
                <a:r>
                  <a:rPr lang="en-US" altLang="ja-JP" sz="1600" b="1">
                    <a:solidFill>
                      <a:schemeClr val="tx1"/>
                    </a:solidFill>
                  </a:rPr>
                  <a:t> (</a:t>
                </a:r>
                <a:r>
                  <a:rPr lang="en-US" altLang="ja-JP" sz="1600" b="1" i="1">
                    <a:solidFill>
                      <a:schemeClr val="tx1"/>
                    </a:solidFill>
                  </a:rPr>
                  <a:t>N</a:t>
                </a:r>
                <a:r>
                  <a:rPr lang="en-US" altLang="ja-JP" sz="1600" b="1">
                    <a:solidFill>
                      <a:schemeClr val="tx1"/>
                    </a:solidFill>
                  </a:rPr>
                  <a:t>p)</a:t>
                </a:r>
              </a:p>
            </c:rich>
          </c:tx>
          <c:layout>
            <c:manualLayout>
              <c:xMode val="edge"/>
              <c:yMode val="edge"/>
              <c:x val="1.3817129629629631E-3"/>
              <c:y val="0.350982986111111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13270032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3752291666666672"/>
          <c:y val="9.7140624999999994E-2"/>
          <c:w val="0.3112273148148148"/>
          <c:h val="0.319954166666666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005096237970254"/>
          <c:y val="5.0717708333333333E-2"/>
          <c:w val="0.77357407407407408"/>
          <c:h val="0.7391822916666664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'Ex6-3 Infected'!$L$10</c:f>
              <c:strCache>
                <c:ptCount val="1"/>
                <c:pt idx="0">
                  <c:v>Normalized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'Ex6-3 Infected'!$B$11:$B$31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'Ex6-3 Infected'!$L$11:$L$31</c:f>
              <c:numCache>
                <c:formatCode>General</c:formatCode>
                <c:ptCount val="21"/>
                <c:pt idx="0">
                  <c:v>4.5790303695009665E-2</c:v>
                </c:pt>
                <c:pt idx="1">
                  <c:v>9.0119214718901886E-2</c:v>
                </c:pt>
                <c:pt idx="2">
                  <c:v>0.15167217577082112</c:v>
                </c:pt>
                <c:pt idx="3">
                  <c:v>0.21050905520694901</c:v>
                </c:pt>
                <c:pt idx="4">
                  <c:v>0.22808322726428001</c:v>
                </c:pt>
                <c:pt idx="5">
                  <c:v>0.17609382501860071</c:v>
                </c:pt>
                <c:pt idx="6">
                  <c:v>8.1209710691575454E-2</c:v>
                </c:pt>
                <c:pt idx="7">
                  <c:v>1.4627952151656775E-2</c:v>
                </c:pt>
                <c:pt idx="8">
                  <c:v>1.7231044488263355E-3</c:v>
                </c:pt>
                <c:pt idx="9">
                  <c:v>1.5821983971206583E-4</c:v>
                </c:pt>
                <c:pt idx="10">
                  <c:v>1.2305118275857334E-5</c:v>
                </c:pt>
                <c:pt idx="11">
                  <c:v>8.4921064671402435E-7</c:v>
                </c:pt>
                <c:pt idx="12">
                  <c:v>5.353706771572671E-8</c:v>
                </c:pt>
                <c:pt idx="13">
                  <c:v>3.1436650213539585E-9</c:v>
                </c:pt>
                <c:pt idx="14">
                  <c:v>1.7430173459710409E-10</c:v>
                </c:pt>
                <c:pt idx="15">
                  <c:v>9.2173219674589006E-12</c:v>
                </c:pt>
                <c:pt idx="16">
                  <c:v>4.6842139259187225E-13</c:v>
                </c:pt>
                <c:pt idx="17">
                  <c:v>2.3011727462871743E-14</c:v>
                </c:pt>
                <c:pt idx="18">
                  <c:v>1.0978985400730665E-15</c:v>
                </c:pt>
                <c:pt idx="19">
                  <c:v>5.1062627805955412E-17</c:v>
                </c:pt>
                <c:pt idx="20">
                  <c:v>2.3222195278880499E-18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AA-48C2-9C25-A6922E424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3537248"/>
        <c:axId val="913535168"/>
      </c:scatterChart>
      <c:valAx>
        <c:axId val="913537248"/>
        <c:scaling>
          <c:orientation val="minMax"/>
          <c:max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 i="1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1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13535168"/>
        <c:crosses val="autoZero"/>
        <c:crossBetween val="midCat"/>
      </c:valAx>
      <c:valAx>
        <c:axId val="91353516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 i="1"/>
                  <a:t>f </a:t>
                </a:r>
                <a:r>
                  <a:rPr lang="en-US" altLang="ja-JP" sz="1600" i="0"/>
                  <a:t>(</a:t>
                </a:r>
                <a:r>
                  <a:rPr lang="en-US" altLang="ja-JP" sz="1600" i="1"/>
                  <a:t>x</a:t>
                </a:r>
                <a:r>
                  <a:rPr lang="en-US" altLang="ja-JP" sz="1600" i="0"/>
                  <a:t>)</a:t>
                </a:r>
              </a:p>
            </c:rich>
          </c:tx>
          <c:layout>
            <c:manualLayout>
              <c:xMode val="edge"/>
              <c:yMode val="edge"/>
              <c:x val="2.345138888888889E-2"/>
              <c:y val="0.349753124999999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1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13537248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 b="1">
          <a:solidFill>
            <a:schemeClr val="tx1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767384259259259"/>
          <c:y val="3.7680902777777775E-2"/>
          <c:w val="0.74382939814814819"/>
          <c:h val="0.7241649305555554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 Ex6-4 Metal strips'!$E$6</c:f>
              <c:strCache>
                <c:ptCount val="1"/>
                <c:pt idx="0">
                  <c:v>Prob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 Ex6-4 Metal strips'!$B$7:$B$67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 Ex6-4 Metal strips'!$E$7:$E$67</c:f>
              <c:numCache>
                <c:formatCode>General</c:formatCode>
                <c:ptCount val="61"/>
                <c:pt idx="0">
                  <c:v>0</c:v>
                </c:pt>
                <c:pt idx="1">
                  <c:v>5.5051134812858527E-9</c:v>
                </c:pt>
                <c:pt idx="2">
                  <c:v>4.3827596838529158E-6</c:v>
                </c:pt>
                <c:pt idx="3">
                  <c:v>1.4738142352412975E-4</c:v>
                </c:pt>
                <c:pt idx="4">
                  <c:v>1.3567502100749846E-3</c:v>
                </c:pt>
                <c:pt idx="5">
                  <c:v>6.1415910617059781E-3</c:v>
                </c:pt>
                <c:pt idx="6">
                  <c:v>1.7745378306788819E-2</c:v>
                </c:pt>
                <c:pt idx="7">
                  <c:v>3.7614077208374938E-2</c:v>
                </c:pt>
                <c:pt idx="8">
                  <c:v>6.3555346729062809E-2</c:v>
                </c:pt>
                <c:pt idx="9">
                  <c:v>9.0315003023387797E-2</c:v>
                </c:pt>
                <c:pt idx="10">
                  <c:v>0.11195980996602294</c:v>
                </c:pt>
                <c:pt idx="11">
                  <c:v>0.12427716438738391</c:v>
                </c:pt>
                <c:pt idx="12">
                  <c:v>0.12592586348843382</c:v>
                </c:pt>
                <c:pt idx="13">
                  <c:v>0.11819179280588735</c:v>
                </c:pt>
                <c:pt idx="14">
                  <c:v>0.10393165141956665</c:v>
                </c:pt>
                <c:pt idx="15">
                  <c:v>8.6399662723959422E-2</c:v>
                </c:pt>
                <c:pt idx="16">
                  <c:v>6.8396918250765673E-2</c:v>
                </c:pt>
                <c:pt idx="17">
                  <c:v>5.1868435309884352E-2</c:v>
                </c:pt>
                <c:pt idx="18">
                  <c:v>3.7866102636390411E-2</c:v>
                </c:pt>
                <c:pt idx="19">
                  <c:v>2.6722091555961339E-2</c:v>
                </c:pt>
                <c:pt idx="20">
                  <c:v>1.8292721127312655E-2</c:v>
                </c:pt>
                <c:pt idx="21">
                  <c:v>1.218338191392688E-2</c:v>
                </c:pt>
                <c:pt idx="22">
                  <c:v>7.9150212079169505E-3</c:v>
                </c:pt>
                <c:pt idx="23">
                  <c:v>5.026844855911046E-3</c:v>
                </c:pt>
                <c:pt idx="24">
                  <c:v>3.1270825158916031E-3</c:v>
                </c:pt>
                <c:pt idx="25">
                  <c:v>1.9086305490771847E-3</c:v>
                </c:pt>
                <c:pt idx="26">
                  <c:v>1.1447071146888689E-3</c:v>
                </c:pt>
                <c:pt idx="27">
                  <c:v>6.7551409507274416E-4</c:v>
                </c:pt>
                <c:pt idx="28">
                  <c:v>3.9269599774382471E-4</c:v>
                </c:pt>
                <c:pt idx="29">
                  <c:v>2.2512352620024647E-4</c:v>
                </c:pt>
                <c:pt idx="30">
                  <c:v>1.2739169808050277E-4</c:v>
                </c:pt>
                <c:pt idx="31">
                  <c:v>7.121803841909204E-5</c:v>
                </c:pt>
                <c:pt idx="32">
                  <c:v>3.9364506153190125E-5</c:v>
                </c:pt>
                <c:pt idx="33">
                  <c:v>2.1527404051980736E-5</c:v>
                </c:pt>
                <c:pt idx="34">
                  <c:v>1.1655456376439296E-5</c:v>
                </c:pt>
                <c:pt idx="35">
                  <c:v>6.2513258501586841E-6</c:v>
                </c:pt>
                <c:pt idx="36">
                  <c:v>3.3231747452158689E-6</c:v>
                </c:pt>
                <c:pt idx="37">
                  <c:v>1.7518068078450527E-6</c:v>
                </c:pt>
                <c:pt idx="38">
                  <c:v>9.1615281801097899E-7</c:v>
                </c:pt>
                <c:pt idx="39">
                  <c:v>4.7553192065223903E-7</c:v>
                </c:pt>
                <c:pt idx="40">
                  <c:v>2.450693788112867E-7</c:v>
                </c:pt>
                <c:pt idx="41">
                  <c:v>1.2544438045015632E-7</c:v>
                </c:pt>
                <c:pt idx="42">
                  <c:v>6.3798446095666313E-8</c:v>
                </c:pt>
                <c:pt idx="43">
                  <c:v>3.2247756004384984E-8</c:v>
                </c:pt>
                <c:pt idx="44">
                  <c:v>1.6204810444993402E-8</c:v>
                </c:pt>
                <c:pt idx="45">
                  <c:v>8.0976615202219293E-9</c:v>
                </c:pt>
                <c:pt idx="46">
                  <c:v>4.0248989452186964E-9</c:v>
                </c:pt>
                <c:pt idx="47">
                  <c:v>1.9903595028806064E-9</c:v>
                </c:pt>
                <c:pt idx="48">
                  <c:v>9.7945464900188665E-10</c:v>
                </c:pt>
                <c:pt idx="49">
                  <c:v>4.797363079119991E-10</c:v>
                </c:pt>
                <c:pt idx="50">
                  <c:v>2.3392146760432296E-10</c:v>
                </c:pt>
                <c:pt idx="51">
                  <c:v>1.1357051918181571E-10</c:v>
                </c:pt>
                <c:pt idx="52">
                  <c:v>5.4911510911621833E-11</c:v>
                </c:pt>
                <c:pt idx="53">
                  <c:v>2.6444380451736296E-11</c:v>
                </c:pt>
                <c:pt idx="54">
                  <c:v>1.268649532709944E-11</c:v>
                </c:pt>
                <c:pt idx="55">
                  <c:v>6.0638800436910509E-12</c:v>
                </c:pt>
                <c:pt idx="56">
                  <c:v>2.8881466447869968E-12</c:v>
                </c:pt>
                <c:pt idx="57">
                  <c:v>1.3708927392839444E-12</c:v>
                </c:pt>
                <c:pt idx="58">
                  <c:v>6.4856914718364565E-13</c:v>
                </c:pt>
                <c:pt idx="59">
                  <c:v>3.0586369145396723E-13</c:v>
                </c:pt>
                <c:pt idx="60">
                  <c:v>1.4380239538639072E-13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30A-4742-8A96-3C5721A31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416895"/>
        <c:axId val="353417311"/>
      </c:scatterChart>
      <c:valAx>
        <c:axId val="353416895"/>
        <c:scaling>
          <c:orientation val="minMax"/>
          <c:max val="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 b="1" i="1">
                    <a:solidFill>
                      <a:schemeClr val="tx1"/>
                    </a:solidFill>
                  </a:rPr>
                  <a:t>x</a:t>
                </a:r>
              </a:p>
            </c:rich>
          </c:tx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417311"/>
        <c:crosses val="autoZero"/>
        <c:crossBetween val="midCat"/>
        <c:majorUnit val="10"/>
        <c:minorUnit val="5"/>
      </c:valAx>
      <c:valAx>
        <c:axId val="353417311"/>
        <c:scaling>
          <c:orientation val="minMax"/>
          <c:max val="0.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 b="1" i="1">
                    <a:solidFill>
                      <a:schemeClr val="tx1"/>
                    </a:solidFill>
                  </a:rPr>
                  <a:t>f</a:t>
                </a:r>
                <a:r>
                  <a:rPr lang="en-US" altLang="ja-JP" sz="1600" b="1">
                    <a:solidFill>
                      <a:schemeClr val="tx1"/>
                    </a:solidFill>
                  </a:rPr>
                  <a:t> (</a:t>
                </a:r>
                <a:r>
                  <a:rPr lang="en-US" altLang="ja-JP" sz="1600" b="1" i="1">
                    <a:solidFill>
                      <a:schemeClr val="tx1"/>
                    </a:solidFill>
                  </a:rPr>
                  <a:t>x</a:t>
                </a:r>
                <a:r>
                  <a:rPr lang="en-US" altLang="ja-JP" sz="1600" b="1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4168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88518518518516"/>
          <c:y val="4.5541319444444443E-2"/>
          <c:w val="0.72927175925925924"/>
          <c:h val="0.7201854166666668"/>
        </c:manualLayout>
      </c:layout>
      <c:scatterChart>
        <c:scatterStyle val="lineMarker"/>
        <c:varyColors val="0"/>
        <c:ser>
          <c:idx val="0"/>
          <c:order val="0"/>
          <c:tx>
            <c:strRef>
              <c:f>'Ex6-5 Products'!$D$11</c:f>
              <c:strCache>
                <c:ptCount val="1"/>
                <c:pt idx="0">
                  <c:v>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'Ex6-5 Products'!$C$12:$C$42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'Ex6-5 Products'!$D$12:$D$42</c:f>
              <c:numCache>
                <c:formatCode>General</c:formatCode>
                <c:ptCount val="31"/>
                <c:pt idx="0">
                  <c:v>1.2340980408667956E-4</c:v>
                </c:pt>
                <c:pt idx="1">
                  <c:v>1.1622029902063388E-3</c:v>
                </c:pt>
                <c:pt idx="2">
                  <c:v>5.4177568890754185E-3</c:v>
                </c:pt>
                <c:pt idx="3">
                  <c:v>1.6666970227709795E-2</c:v>
                </c:pt>
                <c:pt idx="4">
                  <c:v>3.806279958121786E-2</c:v>
                </c:pt>
                <c:pt idx="5">
                  <c:v>6.882310821842251E-2</c:v>
                </c:pt>
                <c:pt idx="6">
                  <c:v>0.10262164288157195</c:v>
                </c:pt>
                <c:pt idx="7">
                  <c:v>0.12977800754803559</c:v>
                </c:pt>
                <c:pt idx="8">
                  <c:v>0.14207785423023556</c:v>
                </c:pt>
                <c:pt idx="9">
                  <c:v>0.13677415267005846</c:v>
                </c:pt>
                <c:pt idx="10">
                  <c:v>0.11721353149951751</c:v>
                </c:pt>
                <c:pt idx="11">
                  <c:v>9.0315003023387797E-2</c:v>
                </c:pt>
                <c:pt idx="12">
                  <c:v>6.3081351155247378E-2</c:v>
                </c:pt>
                <c:pt idx="13">
                  <c:v>4.0213570253676917E-2</c:v>
                </c:pt>
                <c:pt idx="14">
                  <c:v>2.3534023080472775E-2</c:v>
                </c:pt>
                <c:pt idx="15">
                  <c:v>1.2706785326817694E-2</c:v>
                </c:pt>
                <c:pt idx="16">
                  <c:v>6.3572159087286941E-3</c:v>
                </c:pt>
                <c:pt idx="17">
                  <c:v>2.9582144343157086E-3</c:v>
                </c:pt>
                <c:pt idx="18">
                  <c:v>1.2845989560023288E-3</c:v>
                </c:pt>
                <c:pt idx="19">
                  <c:v>5.2210775239254796E-4</c:v>
                </c:pt>
                <c:pt idx="20">
                  <c:v>1.9913495057394704E-4</c:v>
                </c:pt>
                <c:pt idx="21">
                  <c:v>7.1441490784662865E-5</c:v>
                </c:pt>
                <c:pt idx="22">
                  <c:v>2.4159461204398159E-5</c:v>
                </c:pt>
                <c:pt idx="23">
                  <c:v>7.715895494912457E-6</c:v>
                </c:pt>
                <c:pt idx="24">
                  <c:v>2.3312999048365955E-6</c:v>
                </c:pt>
                <c:pt idx="25">
                  <c:v>6.674274358656295E-7</c:v>
                </c:pt>
                <c:pt idx="26">
                  <c:v>1.8131105970534064E-7</c:v>
                </c:pt>
                <c:pt idx="27">
                  <c:v>4.679770737011623E-8</c:v>
                </c:pt>
                <c:pt idx="28">
                  <c:v>1.1490045059134027E-8</c:v>
                </c:pt>
                <c:pt idx="29">
                  <c:v>2.6865105844581811E-9</c:v>
                </c:pt>
                <c:pt idx="30">
                  <c:v>5.9876716356682199E-10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33-49B7-B657-C728BF7836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0879520"/>
        <c:axId val="850880352"/>
      </c:scatterChart>
      <c:valAx>
        <c:axId val="850879520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 b="1" i="1">
                    <a:solidFill>
                      <a:schemeClr val="tx1"/>
                    </a:solidFill>
                  </a:rPr>
                  <a:t>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1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0880352"/>
        <c:crosses val="autoZero"/>
        <c:crossBetween val="midCat"/>
        <c:majorUnit val="5"/>
      </c:valAx>
      <c:valAx>
        <c:axId val="850880352"/>
        <c:scaling>
          <c:orientation val="minMax"/>
          <c:max val="0.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 b="1" i="1">
                    <a:solidFill>
                      <a:schemeClr val="tx1"/>
                    </a:solidFill>
                  </a:rPr>
                  <a:t>f</a:t>
                </a:r>
                <a:r>
                  <a:rPr lang="en-US" altLang="ja-JP" sz="1600" b="1">
                    <a:solidFill>
                      <a:schemeClr val="tx1"/>
                    </a:solidFill>
                  </a:rPr>
                  <a:t> (</a:t>
                </a:r>
                <a:r>
                  <a:rPr lang="en-US" altLang="ja-JP" sz="1600" b="1" i="1">
                    <a:solidFill>
                      <a:schemeClr val="tx1"/>
                    </a:solidFill>
                  </a:rPr>
                  <a:t>n</a:t>
                </a:r>
                <a:r>
                  <a:rPr lang="en-US" altLang="ja-JP" sz="1600" b="1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0879520"/>
        <c:crosses val="autoZero"/>
        <c:crossBetween val="midCat"/>
        <c:majorUnit val="5.000000000000001E-2"/>
        <c:min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415636</xdr:colOff>
      <xdr:row>4</xdr:row>
      <xdr:rowOff>124691</xdr:rowOff>
    </xdr:from>
    <xdr:to>
      <xdr:col>36</xdr:col>
      <xdr:colOff>32018</xdr:colOff>
      <xdr:row>17</xdr:row>
      <xdr:rowOff>19036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7E72D0E-17D4-4D27-B1E7-AA4A19BA6A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206086</xdr:colOff>
      <xdr:row>4</xdr:row>
      <xdr:rowOff>90632</xdr:rowOff>
    </xdr:from>
    <xdr:to>
      <xdr:col>12</xdr:col>
      <xdr:colOff>519814</xdr:colOff>
      <xdr:row>15</xdr:row>
      <xdr:rowOff>172014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B390AEA-2AEF-438C-9DD1-A96C99F39D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314325</xdr:colOff>
      <xdr:row>3</xdr:row>
      <xdr:rowOff>219075</xdr:rowOff>
    </xdr:from>
    <xdr:to>
      <xdr:col>16</xdr:col>
      <xdr:colOff>627475</xdr:colOff>
      <xdr:row>15</xdr:row>
      <xdr:rowOff>51075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2BE0CC6-B101-4137-AE5B-FA69A9B706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358775</xdr:colOff>
      <xdr:row>7</xdr:row>
      <xdr:rowOff>22225</xdr:rowOff>
    </xdr:from>
    <xdr:to>
      <xdr:col>12</xdr:col>
      <xdr:colOff>583025</xdr:colOff>
      <xdr:row>19</xdr:row>
      <xdr:rowOff>133625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3B0BAFA-AC28-4C55-9CEB-21B7CE5D87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597010</xdr:colOff>
      <xdr:row>9</xdr:row>
      <xdr:rowOff>217920</xdr:rowOff>
    </xdr:from>
    <xdr:to>
      <xdr:col>15</xdr:col>
      <xdr:colOff>518191</xdr:colOff>
      <xdr:row>21</xdr:row>
      <xdr:rowOff>105338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A954F39-F923-4136-B7CC-555806F043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istics/&#9678;&#24863;&#24230;&#12289;&#38525;&#24615;&#32773;&#25968;&#12289;&#24863;&#26579;&#295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Vose%20Risk\22&#31456;&#12288;&#21839;&#389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検査感度"/>
      <sheetName val="◎陽性者数推定"/>
      <sheetName val="◎22.2"/>
      <sheetName val="◎22.3"/>
      <sheetName val="◎22.4"/>
      <sheetName val="◎22.5"/>
      <sheetName val="22.6"/>
      <sheetName val="◎真感染者数推定"/>
      <sheetName val="◎真感染者数推定 (3)"/>
      <sheetName val="◎偽陽性者数推定 特異性"/>
      <sheetName val="◎真感染者数推定 特異性"/>
      <sheetName val="◎非感染者数推定 特異性 (2)"/>
      <sheetName val="◎感染率推定"/>
      <sheetName val="Sheet2"/>
    </sheetNames>
    <sheetDataSet>
      <sheetData sheetId="0"/>
      <sheetData sheetId="1"/>
      <sheetData sheetId="2">
        <row r="9">
          <cell r="C9" t="str">
            <v>P Se</v>
          </cell>
        </row>
      </sheetData>
      <sheetData sheetId="3">
        <row r="2">
          <cell r="C2">
            <v>50</v>
          </cell>
        </row>
        <row r="3">
          <cell r="C3">
            <v>0.85</v>
          </cell>
        </row>
        <row r="4">
          <cell r="C4">
            <v>0.91</v>
          </cell>
        </row>
        <row r="5">
          <cell r="C5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2.3"/>
      <sheetName val="22.3a"/>
      <sheetName val="22.4"/>
      <sheetName val="22.7"/>
      <sheetName val="22.12"/>
      <sheetName val="22.12 Risk"/>
      <sheetName val="22.13"/>
    </sheetNames>
    <sheetDataSet>
      <sheetData sheetId="0" refreshError="1"/>
      <sheetData sheetId="1" refreshError="1"/>
      <sheetData sheetId="2" refreshError="1">
        <row r="2">
          <cell r="C2">
            <v>50</v>
          </cell>
        </row>
        <row r="5">
          <cell r="C5">
            <v>0.7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FE0AB-256A-4CB3-BFCB-B590DD8D0613}">
  <dimension ref="A1:AL108"/>
  <sheetViews>
    <sheetView zoomScale="110" zoomScaleNormal="110" workbookViewId="0">
      <selection activeCell="AF2" sqref="AF2"/>
    </sheetView>
  </sheetViews>
  <sheetFormatPr defaultRowHeight="18" x14ac:dyDescent="0.45"/>
  <cols>
    <col min="1" max="1" width="5.69921875" style="1" customWidth="1"/>
    <col min="2" max="3" width="6.69921875" style="1" customWidth="1"/>
    <col min="4" max="4" width="7" style="1" customWidth="1"/>
    <col min="5" max="14" width="5.69921875" style="1" customWidth="1"/>
    <col min="15" max="15" width="3.69921875" style="1" customWidth="1"/>
    <col min="16" max="16" width="6.3984375" style="1" customWidth="1"/>
    <col min="17" max="26" width="6.69921875" style="1" customWidth="1"/>
    <col min="27" max="27" width="7.296875" style="1" customWidth="1"/>
    <col min="28" max="38" width="8.796875" style="1"/>
    <col min="39" max="40" width="8.796875" style="1" customWidth="1"/>
    <col min="41" max="16384" width="8.796875" style="1"/>
  </cols>
  <sheetData>
    <row r="1" spans="1:38" x14ac:dyDescent="0.45">
      <c r="A1" s="1" t="s">
        <v>0</v>
      </c>
    </row>
    <row r="2" spans="1:38" x14ac:dyDescent="0.45">
      <c r="A2" s="1" t="s">
        <v>1</v>
      </c>
      <c r="B2" s="1" t="s">
        <v>2</v>
      </c>
      <c r="C2" s="1" t="s">
        <v>3</v>
      </c>
      <c r="D2" s="1" t="s">
        <v>4</v>
      </c>
      <c r="F2" s="1" t="s">
        <v>5</v>
      </c>
    </row>
    <row r="3" spans="1:38" x14ac:dyDescent="0.45">
      <c r="B3" s="8">
        <f>C5+1</f>
        <v>8</v>
      </c>
      <c r="C3" s="8">
        <f>B5-C5+1</f>
        <v>6</v>
      </c>
      <c r="D3" s="1">
        <f>SUM(C8:C108)</f>
        <v>99.999999995923645</v>
      </c>
      <c r="F3" s="8">
        <v>9</v>
      </c>
      <c r="Q3" s="1" t="s">
        <v>6</v>
      </c>
      <c r="AA3" s="1" t="s">
        <v>7</v>
      </c>
      <c r="AC3" s="1" t="s">
        <v>8</v>
      </c>
      <c r="AD3" s="1" t="s">
        <v>9</v>
      </c>
    </row>
    <row r="4" spans="1:38" x14ac:dyDescent="0.45">
      <c r="A4" s="2" t="s">
        <v>10</v>
      </c>
      <c r="B4" s="2" t="s">
        <v>5</v>
      </c>
      <c r="C4" s="2" t="s">
        <v>11</v>
      </c>
      <c r="E4" s="1" t="s">
        <v>6</v>
      </c>
      <c r="Q4" s="1">
        <f t="shared" ref="Q4:Z4" si="0">MAX(Q8:Q108)</f>
        <v>1.6118081627315352E-2</v>
      </c>
      <c r="R4" s="1">
        <f t="shared" si="0"/>
        <v>8.0588260153635571E-2</v>
      </c>
      <c r="S4" s="1">
        <f t="shared" si="0"/>
        <v>0.21912170722888574</v>
      </c>
      <c r="T4" s="1">
        <f t="shared" si="0"/>
        <v>0.422082137966038</v>
      </c>
      <c r="U4" s="1">
        <f t="shared" si="0"/>
        <v>0.63312320694905699</v>
      </c>
      <c r="V4" s="3">
        <f t="shared" si="0"/>
        <v>0.76692597530109974</v>
      </c>
      <c r="W4" s="1">
        <f t="shared" si="0"/>
        <v>0.75215709476726555</v>
      </c>
      <c r="X4" s="1">
        <f t="shared" si="0"/>
        <v>0.5802509385833523</v>
      </c>
      <c r="Y4" s="1">
        <f t="shared" si="0"/>
        <v>0.32372352557456058</v>
      </c>
      <c r="Z4" s="1">
        <f t="shared" si="0"/>
        <v>0.10156456644263891</v>
      </c>
      <c r="AA4" s="4">
        <f>MAX(Q4:Z4)</f>
        <v>0.76692597530109974</v>
      </c>
      <c r="AC4" s="4">
        <f>SUM(Q8:Z107)</f>
        <v>99.999999995923645</v>
      </c>
    </row>
    <row r="5" spans="1:38" x14ac:dyDescent="0.45">
      <c r="A5" s="2"/>
      <c r="B5" s="7">
        <v>12</v>
      </c>
      <c r="C5" s="7">
        <v>7</v>
      </c>
      <c r="AA5" s="1" t="s">
        <v>12</v>
      </c>
    </row>
    <row r="6" spans="1:38" ht="18.600000000000001" thickBot="1" x14ac:dyDescent="0.5">
      <c r="E6" s="1" t="s">
        <v>11</v>
      </c>
      <c r="Q6" s="1" t="s">
        <v>11</v>
      </c>
      <c r="AA6" s="4">
        <f>VLOOKUP(AA4,AA8:AB108,2,FALSE)</f>
        <v>0.57000000000000028</v>
      </c>
      <c r="AC6" s="1" t="s">
        <v>11</v>
      </c>
    </row>
    <row r="7" spans="1:38" ht="18.600000000000001" thickBot="1" x14ac:dyDescent="0.5">
      <c r="B7" s="1" t="s">
        <v>13</v>
      </c>
      <c r="C7" s="1" t="s">
        <v>1</v>
      </c>
      <c r="D7" s="1" t="s">
        <v>14</v>
      </c>
      <c r="E7" s="1">
        <v>0</v>
      </c>
      <c r="F7" s="1">
        <f t="shared" ref="F7:M7" si="1">E7+1</f>
        <v>1</v>
      </c>
      <c r="G7" s="1">
        <f t="shared" si="1"/>
        <v>2</v>
      </c>
      <c r="H7" s="1">
        <f t="shared" si="1"/>
        <v>3</v>
      </c>
      <c r="I7" s="1">
        <f t="shared" si="1"/>
        <v>4</v>
      </c>
      <c r="J7" s="1">
        <f t="shared" si="1"/>
        <v>5</v>
      </c>
      <c r="K7" s="1">
        <f t="shared" si="1"/>
        <v>6</v>
      </c>
      <c r="L7" s="1">
        <f t="shared" si="1"/>
        <v>7</v>
      </c>
      <c r="M7" s="1">
        <f t="shared" si="1"/>
        <v>8</v>
      </c>
      <c r="N7" s="1">
        <v>9</v>
      </c>
      <c r="P7" s="1" t="s">
        <v>13</v>
      </c>
      <c r="Q7" s="1">
        <v>0</v>
      </c>
      <c r="R7" s="1">
        <f t="shared" ref="R7:Y7" si="2">Q7+1</f>
        <v>1</v>
      </c>
      <c r="S7" s="1">
        <f t="shared" si="2"/>
        <v>2</v>
      </c>
      <c r="T7" s="1">
        <f t="shared" si="2"/>
        <v>3</v>
      </c>
      <c r="U7" s="1">
        <f t="shared" si="2"/>
        <v>4</v>
      </c>
      <c r="V7" s="5">
        <f t="shared" si="2"/>
        <v>5</v>
      </c>
      <c r="W7" s="1">
        <f t="shared" si="2"/>
        <v>6</v>
      </c>
      <c r="X7" s="1">
        <f t="shared" si="2"/>
        <v>7</v>
      </c>
      <c r="Y7" s="1">
        <f t="shared" si="2"/>
        <v>8</v>
      </c>
      <c r="Z7" s="1">
        <v>9</v>
      </c>
      <c r="AA7" s="1" t="s">
        <v>6</v>
      </c>
      <c r="AB7" s="1" t="s">
        <v>13</v>
      </c>
      <c r="AC7" s="1">
        <v>0</v>
      </c>
      <c r="AD7" s="1">
        <f t="shared" ref="AD7:AK7" si="3">AC7+1</f>
        <v>1</v>
      </c>
      <c r="AE7" s="1">
        <f t="shared" si="3"/>
        <v>2</v>
      </c>
      <c r="AF7" s="1">
        <f t="shared" si="3"/>
        <v>3</v>
      </c>
      <c r="AG7" s="1">
        <f t="shared" si="3"/>
        <v>4</v>
      </c>
      <c r="AH7" s="5">
        <f t="shared" si="3"/>
        <v>5</v>
      </c>
      <c r="AI7" s="1">
        <f t="shared" si="3"/>
        <v>6</v>
      </c>
      <c r="AJ7" s="1">
        <f t="shared" si="3"/>
        <v>7</v>
      </c>
      <c r="AK7" s="1">
        <f t="shared" si="3"/>
        <v>8</v>
      </c>
      <c r="AL7" s="1">
        <v>9</v>
      </c>
    </row>
    <row r="8" spans="1:38" x14ac:dyDescent="0.45">
      <c r="A8" s="1">
        <v>0.01</v>
      </c>
      <c r="B8" s="1">
        <v>0</v>
      </c>
      <c r="C8" s="1">
        <f>_xlfn.BETA.DIST(B8,$B$3,$C$3,FALSE)</f>
        <v>0</v>
      </c>
      <c r="D8" s="1">
        <f>C8/$D$3</f>
        <v>0</v>
      </c>
      <c r="E8" s="4">
        <f>_xlfn.BINOM.DIST(E$7,$F$3,$B8,FALSE)</f>
        <v>1</v>
      </c>
      <c r="F8" s="4">
        <f t="shared" ref="E8:N23" si="4">_xlfn.BINOM.DIST(F$7,$F$3,$B8,FALSE)</f>
        <v>0</v>
      </c>
      <c r="G8" s="4">
        <f t="shared" si="4"/>
        <v>0</v>
      </c>
      <c r="H8" s="4">
        <f t="shared" si="4"/>
        <v>0</v>
      </c>
      <c r="I8" s="4">
        <f t="shared" si="4"/>
        <v>0</v>
      </c>
      <c r="J8" s="4">
        <f t="shared" si="4"/>
        <v>0</v>
      </c>
      <c r="K8" s="4">
        <f t="shared" si="4"/>
        <v>0</v>
      </c>
      <c r="L8" s="4">
        <f t="shared" si="4"/>
        <v>0</v>
      </c>
      <c r="M8" s="4">
        <f t="shared" si="4"/>
        <v>0</v>
      </c>
      <c r="N8" s="4">
        <f t="shared" si="4"/>
        <v>0</v>
      </c>
      <c r="P8" s="1">
        <v>0</v>
      </c>
      <c r="Q8" s="4">
        <f t="shared" ref="Q8:Z33" si="5">$C8*E8</f>
        <v>0</v>
      </c>
      <c r="R8" s="4">
        <f t="shared" si="5"/>
        <v>0</v>
      </c>
      <c r="S8" s="4">
        <f t="shared" si="5"/>
        <v>0</v>
      </c>
      <c r="T8" s="4">
        <f t="shared" si="5"/>
        <v>0</v>
      </c>
      <c r="U8" s="4">
        <f t="shared" si="5"/>
        <v>0</v>
      </c>
      <c r="V8" s="6">
        <f t="shared" si="5"/>
        <v>0</v>
      </c>
      <c r="W8" s="4">
        <f t="shared" si="5"/>
        <v>0</v>
      </c>
      <c r="X8" s="4">
        <f t="shared" si="5"/>
        <v>0</v>
      </c>
      <c r="Y8" s="4">
        <f t="shared" si="5"/>
        <v>0</v>
      </c>
      <c r="Z8" s="4">
        <f t="shared" si="5"/>
        <v>0</v>
      </c>
      <c r="AA8" s="1">
        <f t="shared" ref="AA8:AA71" si="6">MAX(Q8:Z8)</f>
        <v>0</v>
      </c>
      <c r="AB8" s="1">
        <v>0</v>
      </c>
      <c r="AC8" s="4">
        <f t="shared" ref="AC8:AL33" si="7">Q8/$AC$4</f>
        <v>0</v>
      </c>
      <c r="AD8" s="4">
        <f t="shared" si="7"/>
        <v>0</v>
      </c>
      <c r="AE8" s="4">
        <f t="shared" si="7"/>
        <v>0</v>
      </c>
      <c r="AF8" s="4">
        <f t="shared" si="7"/>
        <v>0</v>
      </c>
      <c r="AG8" s="4">
        <f t="shared" si="7"/>
        <v>0</v>
      </c>
      <c r="AH8" s="4">
        <f t="shared" si="7"/>
        <v>0</v>
      </c>
      <c r="AI8" s="4">
        <f t="shared" si="7"/>
        <v>0</v>
      </c>
      <c r="AJ8" s="4">
        <f t="shared" si="7"/>
        <v>0</v>
      </c>
      <c r="AK8" s="4">
        <f t="shared" si="7"/>
        <v>0</v>
      </c>
      <c r="AL8" s="4">
        <f t="shared" si="7"/>
        <v>0</v>
      </c>
    </row>
    <row r="9" spans="1:38" x14ac:dyDescent="0.45">
      <c r="B9" s="1">
        <f t="shared" ref="B9:B72" si="8">B8+$A$8</f>
        <v>0.01</v>
      </c>
      <c r="C9" s="1">
        <f t="shared" ref="C9:C72" si="9">_xlfn.BETA.DIST(B9,$B$3,$C$3,FALSE)</f>
        <v>9.7913935537703747E-11</v>
      </c>
      <c r="D9" s="1">
        <f t="shared" ref="D9:D72" si="10">C9/$D$3</f>
        <v>9.791393554169506E-13</v>
      </c>
      <c r="E9" s="4">
        <f>_xlfn.BINOM.DIST(E$7,$F$3,$B9,FALSE)</f>
        <v>0.91351724748364094</v>
      </c>
      <c r="F9" s="4">
        <f t="shared" si="4"/>
        <v>8.304702249851284E-2</v>
      </c>
      <c r="G9" s="4">
        <f t="shared" si="4"/>
        <v>3.3554352524651663E-3</v>
      </c>
      <c r="H9" s="4">
        <f t="shared" si="4"/>
        <v>7.9084332549684056E-5</v>
      </c>
      <c r="I9" s="4">
        <f t="shared" si="4"/>
        <v>1.1982474628740006E-6</v>
      </c>
      <c r="J9" s="4">
        <f t="shared" si="4"/>
        <v>1.2103509726000042E-8</v>
      </c>
      <c r="K9" s="4">
        <f t="shared" si="4"/>
        <v>8.150511599999988E-11</v>
      </c>
      <c r="L9" s="4">
        <f t="shared" si="4"/>
        <v>3.5283600000000142E-13</v>
      </c>
      <c r="M9" s="4">
        <f t="shared" si="4"/>
        <v>8.9100000000000048E-16</v>
      </c>
      <c r="N9" s="4">
        <f t="shared" si="4"/>
        <v>1.0000000000000014E-18</v>
      </c>
      <c r="P9" s="1">
        <f t="shared" ref="P9:P72" si="11">P8+$A$8</f>
        <v>0.01</v>
      </c>
      <c r="Q9" s="4">
        <f>$C9*E9</f>
        <v>8.944606888269378E-11</v>
      </c>
      <c r="R9" s="4">
        <f t="shared" si="5"/>
        <v>8.1314608075176196E-12</v>
      </c>
      <c r="S9" s="4">
        <f t="shared" si="5"/>
        <v>3.28543871010813E-13</v>
      </c>
      <c r="T9" s="4">
        <f t="shared" si="5"/>
        <v>7.7434582393120905E-15</v>
      </c>
      <c r="U9" s="4">
        <f t="shared" si="5"/>
        <v>1.1732512483806196E-16</v>
      </c>
      <c r="V9" s="4">
        <f t="shared" si="5"/>
        <v>1.1851022710915385E-18</v>
      </c>
      <c r="W9" s="4">
        <f t="shared" si="5"/>
        <v>7.980486674017054E-21</v>
      </c>
      <c r="X9" s="4">
        <f t="shared" si="5"/>
        <v>3.4547561359381379E-23</v>
      </c>
      <c r="Y9" s="4">
        <f t="shared" si="5"/>
        <v>8.7241316564094081E-26</v>
      </c>
      <c r="Z9" s="4">
        <f t="shared" si="5"/>
        <v>9.7913935537703891E-29</v>
      </c>
      <c r="AA9" s="1">
        <f t="shared" si="6"/>
        <v>8.944606888269378E-11</v>
      </c>
      <c r="AB9" s="1">
        <f t="shared" ref="AB9:AB72" si="12">AB8+$A$8</f>
        <v>0.01</v>
      </c>
      <c r="AC9" s="4">
        <f t="shared" si="7"/>
        <v>8.9446068886339923E-13</v>
      </c>
      <c r="AD9" s="4">
        <f t="shared" si="7"/>
        <v>8.1314608078490865E-14</v>
      </c>
      <c r="AE9" s="4">
        <f t="shared" si="7"/>
        <v>3.2854387102420563E-15</v>
      </c>
      <c r="AF9" s="4">
        <f t="shared" si="7"/>
        <v>7.7434582396277409E-17</v>
      </c>
      <c r="AG9" s="4">
        <f t="shared" si="7"/>
        <v>1.1732512484284455E-18</v>
      </c>
      <c r="AH9" s="4">
        <f t="shared" si="7"/>
        <v>1.1851022711398475E-20</v>
      </c>
      <c r="AI9" s="4">
        <f t="shared" si="7"/>
        <v>7.9804866743423668E-23</v>
      </c>
      <c r="AJ9" s="4">
        <f t="shared" si="7"/>
        <v>3.4547561360789663E-25</v>
      </c>
      <c r="AK9" s="4">
        <f t="shared" si="7"/>
        <v>8.7241316567650339E-28</v>
      </c>
      <c r="AL9" s="4">
        <f t="shared" si="7"/>
        <v>9.7913935541695215E-31</v>
      </c>
    </row>
    <row r="10" spans="1:38" x14ac:dyDescent="0.45">
      <c r="B10" s="1">
        <f t="shared" si="8"/>
        <v>0.02</v>
      </c>
      <c r="C10" s="1">
        <f t="shared" si="9"/>
        <v>1.1912663710531539E-8</v>
      </c>
      <c r="D10" s="1">
        <f t="shared" si="10"/>
        <v>1.1912663711017141E-10</v>
      </c>
      <c r="E10" s="4">
        <f t="shared" si="4"/>
        <v>0.83374776213014989</v>
      </c>
      <c r="F10" s="4">
        <f>_xlfn.BINOM.DIST(F$7,$F$3,$B10,FALSE)</f>
        <v>0.15313734406472146</v>
      </c>
      <c r="G10" s="4">
        <f t="shared" si="4"/>
        <v>1.2501007678752774E-2</v>
      </c>
      <c r="H10" s="4">
        <f t="shared" si="4"/>
        <v>5.952860799406074E-4</v>
      </c>
      <c r="I10" s="4">
        <f t="shared" si="4"/>
        <v>1.8223043263488015E-5</v>
      </c>
      <c r="J10" s="4">
        <f t="shared" si="4"/>
        <v>3.7189884211200022E-7</v>
      </c>
      <c r="K10" s="4">
        <f>_xlfn.BINOM.DIST(K$7,$F$3,$B10,FALSE)</f>
        <v>5.0598481919999987E-9</v>
      </c>
      <c r="L10" s="4">
        <f t="shared" si="4"/>
        <v>4.4255231999999934E-11</v>
      </c>
      <c r="M10" s="4">
        <f t="shared" si="4"/>
        <v>2.2579200000000059E-13</v>
      </c>
      <c r="N10" s="4">
        <f t="shared" si="4"/>
        <v>5.1200000000000201E-16</v>
      </c>
      <c r="P10" s="1">
        <f t="shared" si="11"/>
        <v>0.02</v>
      </c>
      <c r="Q10" s="4">
        <f t="shared" si="5"/>
        <v>9.9321567096647182E-9</v>
      </c>
      <c r="R10" s="4">
        <f>$C10*F10</f>
        <v>1.8242736813669896E-9</v>
      </c>
      <c r="S10" s="4">
        <f t="shared" si="5"/>
        <v>1.4892030051975429E-10</v>
      </c>
      <c r="T10" s="4">
        <f t="shared" si="5"/>
        <v>7.0914428818930503E-12</v>
      </c>
      <c r="U10" s="4">
        <f t="shared" si="5"/>
        <v>2.1708498618039991E-13</v>
      </c>
      <c r="V10" s="4">
        <f t="shared" si="5"/>
        <v>4.4303058404163237E-15</v>
      </c>
      <c r="W10" s="4">
        <f t="shared" si="5"/>
        <v>6.0276269937637004E-17</v>
      </c>
      <c r="X10" s="4">
        <f t="shared" si="5"/>
        <v>5.2719769624755334E-19</v>
      </c>
      <c r="Y10" s="4">
        <f t="shared" si="5"/>
        <v>2.6897841645283443E-21</v>
      </c>
      <c r="Z10" s="4">
        <f t="shared" si="5"/>
        <v>6.099283819792172E-24</v>
      </c>
      <c r="AA10" s="1">
        <f t="shared" si="6"/>
        <v>9.9321567096647182E-9</v>
      </c>
      <c r="AB10" s="1">
        <f t="shared" si="12"/>
        <v>0.02</v>
      </c>
      <c r="AC10" s="4">
        <f t="shared" si="7"/>
        <v>9.9321567100695881E-11</v>
      </c>
      <c r="AD10" s="4">
        <f t="shared" si="7"/>
        <v>1.8242736814413535E-11</v>
      </c>
      <c r="AE10" s="4">
        <f t="shared" si="7"/>
        <v>1.4892030052582481E-12</v>
      </c>
      <c r="AF10" s="4">
        <f t="shared" si="7"/>
        <v>7.0914428821821226E-14</v>
      </c>
      <c r="AG10" s="4">
        <f t="shared" si="7"/>
        <v>2.1708498618924905E-15</v>
      </c>
      <c r="AH10" s="4">
        <f t="shared" si="7"/>
        <v>4.4303058405969184E-17</v>
      </c>
      <c r="AI10" s="4">
        <f t="shared" si="7"/>
        <v>6.0276269940094079E-19</v>
      </c>
      <c r="AJ10" s="4">
        <f t="shared" si="7"/>
        <v>5.2719769626904379E-21</v>
      </c>
      <c r="AK10" s="4">
        <f t="shared" si="7"/>
        <v>2.6897841646379892E-23</v>
      </c>
      <c r="AL10" s="4">
        <f t="shared" si="7"/>
        <v>6.0992838200408003E-26</v>
      </c>
    </row>
    <row r="11" spans="1:38" x14ac:dyDescent="0.45">
      <c r="B11" s="1">
        <f t="shared" si="8"/>
        <v>0.03</v>
      </c>
      <c r="C11" s="1">
        <f t="shared" si="9"/>
        <v>1.9336416331063985E-7</v>
      </c>
      <c r="D11" s="1">
        <f t="shared" si="10"/>
        <v>1.9336416331852206E-9</v>
      </c>
      <c r="E11" s="4">
        <f t="shared" si="4"/>
        <v>0.76023105865456519</v>
      </c>
      <c r="F11" s="4">
        <f t="shared" si="4"/>
        <v>0.21161070704817797</v>
      </c>
      <c r="G11" s="4">
        <f t="shared" si="4"/>
        <v>2.6178644170908608E-2</v>
      </c>
      <c r="H11" s="4">
        <f t="shared" si="4"/>
        <v>1.8891805071789734E-3</v>
      </c>
      <c r="I11" s="4">
        <f t="shared" si="4"/>
        <v>8.7642394662942137E-5</v>
      </c>
      <c r="J11" s="4">
        <f t="shared" si="4"/>
        <v>2.7105895256580027E-6</v>
      </c>
      <c r="K11" s="4">
        <f t="shared" si="4"/>
        <v>5.58884438280001E-8</v>
      </c>
      <c r="L11" s="4">
        <f t="shared" si="4"/>
        <v>7.4078938800000007E-10</v>
      </c>
      <c r="M11" s="4">
        <f t="shared" si="4"/>
        <v>5.7277530000000123E-12</v>
      </c>
      <c r="N11" s="4">
        <f t="shared" si="4"/>
        <v>1.968299999999996E-14</v>
      </c>
      <c r="P11" s="1">
        <f t="shared" si="11"/>
        <v>0.03</v>
      </c>
      <c r="Q11" s="4">
        <f t="shared" si="5"/>
        <v>1.4700144257950195E-7</v>
      </c>
      <c r="R11" s="4">
        <f t="shared" si="5"/>
        <v>4.0917927315943855E-8</v>
      </c>
      <c r="S11" s="4">
        <f t="shared" si="5"/>
        <v>5.0620116267147016E-9</v>
      </c>
      <c r="T11" s="4">
        <f t="shared" si="5"/>
        <v>3.6529980811343243E-10</v>
      </c>
      <c r="U11" s="4">
        <f t="shared" si="5"/>
        <v>1.6946898314540694E-11</v>
      </c>
      <c r="V11" s="4">
        <f t="shared" si="5"/>
        <v>5.2413087570744381E-13</v>
      </c>
      <c r="W11" s="4">
        <f t="shared" si="5"/>
        <v>1.0806822179534933E-14</v>
      </c>
      <c r="X11" s="4">
        <f t="shared" si="5"/>
        <v>1.4324212020002096E-16</v>
      </c>
      <c r="Y11" s="4">
        <f t="shared" si="5"/>
        <v>1.1075421664950097E-18</v>
      </c>
      <c r="Z11" s="4">
        <f t="shared" si="5"/>
        <v>3.8059868264433165E-21</v>
      </c>
      <c r="AA11" s="1">
        <f t="shared" si="6"/>
        <v>1.4700144257950195E-7</v>
      </c>
      <c r="AB11" s="1">
        <f t="shared" si="12"/>
        <v>0.03</v>
      </c>
      <c r="AC11" s="4">
        <f t="shared" si="7"/>
        <v>1.4700144258549426E-9</v>
      </c>
      <c r="AD11" s="4">
        <f t="shared" si="7"/>
        <v>4.0917927317611814E-10</v>
      </c>
      <c r="AE11" s="4">
        <f t="shared" si="7"/>
        <v>5.0620116269210471E-11</v>
      </c>
      <c r="AF11" s="4">
        <f t="shared" si="7"/>
        <v>3.6529980812832336E-12</v>
      </c>
      <c r="AG11" s="4">
        <f t="shared" si="7"/>
        <v>1.694689831523151E-13</v>
      </c>
      <c r="AH11" s="4">
        <f t="shared" si="7"/>
        <v>5.241308757288092E-15</v>
      </c>
      <c r="AI11" s="4">
        <f t="shared" si="7"/>
        <v>1.0806822179975458E-16</v>
      </c>
      <c r="AJ11" s="4">
        <f t="shared" si="7"/>
        <v>1.4324212020586001E-18</v>
      </c>
      <c r="AK11" s="4">
        <f t="shared" si="7"/>
        <v>1.1075421665401571E-20</v>
      </c>
      <c r="AL11" s="4">
        <f t="shared" si="7"/>
        <v>3.8059868265984619E-23</v>
      </c>
    </row>
    <row r="12" spans="1:38" x14ac:dyDescent="0.45">
      <c r="B12" s="1">
        <f t="shared" si="8"/>
        <v>0.04</v>
      </c>
      <c r="C12" s="1">
        <f t="shared" si="9"/>
        <v>1.3754494639291775E-6</v>
      </c>
      <c r="D12" s="1">
        <f t="shared" si="10"/>
        <v>1.3754494639852458E-8</v>
      </c>
      <c r="E12" s="4">
        <f t="shared" si="4"/>
        <v>0.69253399582448028</v>
      </c>
      <c r="F12" s="4">
        <f t="shared" si="4"/>
        <v>0.25970024843418016</v>
      </c>
      <c r="G12" s="4">
        <f t="shared" si="4"/>
        <v>4.3283374739030024E-2</v>
      </c>
      <c r="H12" s="4">
        <f t="shared" si="4"/>
        <v>4.2081058774056943E-3</v>
      </c>
      <c r="I12" s="4">
        <f t="shared" si="4"/>
        <v>2.6300661733785611E-4</v>
      </c>
      <c r="J12" s="4">
        <f t="shared" si="4"/>
        <v>1.0958609055744007E-5</v>
      </c>
      <c r="K12" s="4">
        <f t="shared" si="4"/>
        <v>3.0440580710399965E-7</v>
      </c>
      <c r="L12" s="4">
        <f t="shared" si="4"/>
        <v>5.435817983999999E-9</v>
      </c>
      <c r="M12" s="4">
        <f t="shared" si="4"/>
        <v>5.6623104000000054E-11</v>
      </c>
      <c r="N12" s="4">
        <f t="shared" si="4"/>
        <v>2.6214400000000078E-13</v>
      </c>
      <c r="P12" s="1">
        <f t="shared" si="11"/>
        <v>0.04</v>
      </c>
      <c r="Q12" s="4">
        <f t="shared" si="5"/>
        <v>9.5254551330951263E-7</v>
      </c>
      <c r="R12" s="4">
        <f t="shared" si="5"/>
        <v>3.5720456749106734E-7</v>
      </c>
      <c r="S12" s="4">
        <f t="shared" si="5"/>
        <v>5.9534094581844553E-8</v>
      </c>
      <c r="T12" s="4">
        <f t="shared" si="5"/>
        <v>5.7880369732348835E-9</v>
      </c>
      <c r="U12" s="4">
        <f t="shared" si="5"/>
        <v>3.6175231082718053E-10</v>
      </c>
      <c r="V12" s="4">
        <f t="shared" si="5"/>
        <v>1.5073012951132525E-11</v>
      </c>
      <c r="W12" s="4">
        <f t="shared" si="5"/>
        <v>4.1869480419812493E-13</v>
      </c>
      <c r="X12" s="4">
        <f t="shared" si="5"/>
        <v>7.4766929321093816E-15</v>
      </c>
      <c r="Y12" s="4">
        <f t="shared" si="5"/>
        <v>7.7882218042806145E-17</v>
      </c>
      <c r="Z12" s="4">
        <f t="shared" si="5"/>
        <v>3.6056582427225137E-19</v>
      </c>
      <c r="AA12" s="1">
        <f t="shared" si="6"/>
        <v>9.5254551330951263E-7</v>
      </c>
      <c r="AB12" s="1">
        <f t="shared" si="12"/>
        <v>0.04</v>
      </c>
      <c r="AC12" s="4">
        <f t="shared" si="7"/>
        <v>9.525455133483418E-9</v>
      </c>
      <c r="AD12" s="4">
        <f t="shared" si="7"/>
        <v>3.5720456750562828E-9</v>
      </c>
      <c r="AE12" s="4">
        <f t="shared" si="7"/>
        <v>5.9534094584271373E-10</v>
      </c>
      <c r="AF12" s="4">
        <f t="shared" si="7"/>
        <v>5.7880369734708242E-11</v>
      </c>
      <c r="AG12" s="4">
        <f t="shared" si="7"/>
        <v>3.6175231084192683E-12</v>
      </c>
      <c r="AH12" s="4">
        <f t="shared" si="7"/>
        <v>1.5073012951746956E-13</v>
      </c>
      <c r="AI12" s="4">
        <f t="shared" si="7"/>
        <v>4.1869480421519245E-15</v>
      </c>
      <c r="AJ12" s="4">
        <f t="shared" si="7"/>
        <v>7.4766929324141586E-17</v>
      </c>
      <c r="AK12" s="4">
        <f t="shared" si="7"/>
        <v>7.7882218045980902E-19</v>
      </c>
      <c r="AL12" s="4">
        <f t="shared" si="7"/>
        <v>3.6056582428694933E-21</v>
      </c>
    </row>
    <row r="13" spans="1:38" x14ac:dyDescent="0.45">
      <c r="B13" s="1">
        <f t="shared" si="8"/>
        <v>0.05</v>
      </c>
      <c r="C13" s="1">
        <f t="shared" si="9"/>
        <v>6.2241004160156431E-6</v>
      </c>
      <c r="D13" s="1">
        <f t="shared" si="10"/>
        <v>6.2241004162693598E-8</v>
      </c>
      <c r="E13" s="4">
        <f t="shared" si="4"/>
        <v>0.63024940972460941</v>
      </c>
      <c r="F13" s="4">
        <f t="shared" si="4"/>
        <v>0.29853919408007823</v>
      </c>
      <c r="G13" s="4">
        <f t="shared" si="4"/>
        <v>6.2850356648437508E-2</v>
      </c>
      <c r="H13" s="4">
        <f t="shared" si="4"/>
        <v>7.7184648515625023E-3</v>
      </c>
      <c r="I13" s="4">
        <f t="shared" si="4"/>
        <v>6.093524882812509E-4</v>
      </c>
      <c r="J13" s="4">
        <f t="shared" si="4"/>
        <v>3.2071183593750051E-5</v>
      </c>
      <c r="K13" s="4">
        <f t="shared" si="4"/>
        <v>1.1253046875000014E-6</v>
      </c>
      <c r="L13" s="4">
        <f t="shared" si="4"/>
        <v>2.5382812500000057E-8</v>
      </c>
      <c r="M13" s="4">
        <f t="shared" si="4"/>
        <v>3.3398437500000048E-10</v>
      </c>
      <c r="N13" s="4">
        <f t="shared" si="4"/>
        <v>1.9531250000000034E-12</v>
      </c>
      <c r="P13" s="1">
        <f t="shared" si="11"/>
        <v>0.05</v>
      </c>
      <c r="Q13" s="4">
        <f t="shared" si="5"/>
        <v>3.922735613260555E-6</v>
      </c>
      <c r="R13" s="4">
        <f t="shared" si="5"/>
        <v>1.8581379220707897E-6</v>
      </c>
      <c r="S13" s="4">
        <f t="shared" si="5"/>
        <v>3.9118693096227144E-7</v>
      </c>
      <c r="T13" s="4">
        <f t="shared" si="5"/>
        <v>4.8040500293612291E-8</v>
      </c>
      <c r="U13" s="4">
        <f t="shared" si="5"/>
        <v>3.7926710758115008E-9</v>
      </c>
      <c r="V13" s="4">
        <f t="shared" si="5"/>
        <v>1.9961426714797376E-10</v>
      </c>
      <c r="W13" s="4">
        <f t="shared" si="5"/>
        <v>7.0040093736131124E-12</v>
      </c>
      <c r="X13" s="4">
        <f t="shared" si="5"/>
        <v>1.5798517384089742E-13</v>
      </c>
      <c r="Y13" s="4">
        <f t="shared" si="5"/>
        <v>2.0787522873802277E-15</v>
      </c>
      <c r="Z13" s="4">
        <f t="shared" si="5"/>
        <v>1.2156446125030574E-17</v>
      </c>
      <c r="AA13" s="1">
        <f t="shared" si="6"/>
        <v>3.922735613260555E-6</v>
      </c>
      <c r="AB13" s="1">
        <f t="shared" si="12"/>
        <v>0.05</v>
      </c>
      <c r="AC13" s="4">
        <f t="shared" si="7"/>
        <v>3.9227356134204594E-8</v>
      </c>
      <c r="AD13" s="4">
        <f t="shared" si="7"/>
        <v>1.8581379221465341E-8</v>
      </c>
      <c r="AE13" s="4">
        <f t="shared" si="7"/>
        <v>3.9118693097821761E-9</v>
      </c>
      <c r="AF13" s="4">
        <f t="shared" si="7"/>
        <v>4.8040500295570592E-10</v>
      </c>
      <c r="AG13" s="4">
        <f t="shared" si="7"/>
        <v>3.7926710759661038E-11</v>
      </c>
      <c r="AH13" s="4">
        <f t="shared" si="7"/>
        <v>1.9961426715611076E-12</v>
      </c>
      <c r="AI13" s="4">
        <f t="shared" si="7"/>
        <v>7.0040093738986203E-14</v>
      </c>
      <c r="AJ13" s="4">
        <f t="shared" si="7"/>
        <v>1.5798517384733746E-15</v>
      </c>
      <c r="AK13" s="4">
        <f t="shared" si="7"/>
        <v>2.0787522874649652E-17</v>
      </c>
      <c r="AL13" s="4">
        <f t="shared" si="7"/>
        <v>1.2156446125526113E-19</v>
      </c>
    </row>
    <row r="14" spans="1:38" x14ac:dyDescent="0.45">
      <c r="B14" s="1">
        <f t="shared" si="8"/>
        <v>6.0000000000000005E-2</v>
      </c>
      <c r="C14" s="1">
        <f t="shared" si="9"/>
        <v>2.1152736264443781E-5</v>
      </c>
      <c r="D14" s="1">
        <f t="shared" si="10"/>
        <v>2.1152736265306042E-7</v>
      </c>
      <c r="E14" s="4">
        <f t="shared" si="4"/>
        <v>0.57299480222861665</v>
      </c>
      <c r="F14" s="4">
        <f t="shared" si="4"/>
        <v>0.32916722681218419</v>
      </c>
      <c r="G14" s="4">
        <f t="shared" si="4"/>
        <v>8.4042696207366166E-2</v>
      </c>
      <c r="H14" s="4">
        <f t="shared" si="4"/>
        <v>1.2516997307480066E-2</v>
      </c>
      <c r="I14" s="4">
        <f t="shared" si="4"/>
        <v>1.1984359124183048E-3</v>
      </c>
      <c r="J14" s="4">
        <f t="shared" si="4"/>
        <v>7.649590930329609E-5</v>
      </c>
      <c r="K14" s="4">
        <f t="shared" si="4"/>
        <v>3.2551450767360153E-6</v>
      </c>
      <c r="L14" s="4">
        <f t="shared" si="4"/>
        <v>8.9046521856000061E-8</v>
      </c>
      <c r="M14" s="4">
        <f t="shared" si="4"/>
        <v>1.4209551360000078E-9</v>
      </c>
      <c r="N14" s="4">
        <f t="shared" si="4"/>
        <v>1.0077696000000005E-11</v>
      </c>
      <c r="P14" s="1">
        <f t="shared" si="11"/>
        <v>6.0000000000000005E-2</v>
      </c>
      <c r="Q14" s="4">
        <f t="shared" si="5"/>
        <v>1.2120407932439051E-5</v>
      </c>
      <c r="R14" s="4">
        <f t="shared" si="5"/>
        <v>6.96278753565648E-6</v>
      </c>
      <c r="S14" s="4">
        <f t="shared" si="5"/>
        <v>1.7777329878271862E-6</v>
      </c>
      <c r="T14" s="4">
        <f t="shared" si="5"/>
        <v>2.6476874286787874E-7</v>
      </c>
      <c r="U14" s="4">
        <f t="shared" si="5"/>
        <v>2.5350198785222447E-8</v>
      </c>
      <c r="V14" s="4">
        <f t="shared" si="5"/>
        <v>1.6180977948014337E-9</v>
      </c>
      <c r="W14" s="4">
        <f t="shared" si="5"/>
        <v>6.8855225310699544E-11</v>
      </c>
      <c r="X14" s="4">
        <f t="shared" si="5"/>
        <v>1.8835775920859981E-12</v>
      </c>
      <c r="Y14" s="4">
        <f t="shared" si="5"/>
        <v>3.0057089235415008E-14</v>
      </c>
      <c r="Z14" s="4">
        <f t="shared" si="5"/>
        <v>2.1317084564124015E-16</v>
      </c>
      <c r="AA14" s="1">
        <f t="shared" si="6"/>
        <v>1.2120407932439051E-5</v>
      </c>
      <c r="AB14" s="1">
        <f t="shared" si="12"/>
        <v>6.0000000000000005E-2</v>
      </c>
      <c r="AC14" s="4">
        <f t="shared" si="7"/>
        <v>1.2120407932933123E-7</v>
      </c>
      <c r="AD14" s="4">
        <f t="shared" si="7"/>
        <v>6.9627875359403084E-8</v>
      </c>
      <c r="AE14" s="4">
        <f t="shared" si="7"/>
        <v>1.777732987899653E-8</v>
      </c>
      <c r="AF14" s="4">
        <f t="shared" si="7"/>
        <v>2.6476874287867166E-9</v>
      </c>
      <c r="AG14" s="4">
        <f t="shared" si="7"/>
        <v>2.5350198786255814E-10</v>
      </c>
      <c r="AH14" s="4">
        <f t="shared" si="7"/>
        <v>1.6180977948673929E-11</v>
      </c>
      <c r="AI14" s="4">
        <f t="shared" si="7"/>
        <v>6.8855225313506331E-13</v>
      </c>
      <c r="AJ14" s="4">
        <f t="shared" si="7"/>
        <v>1.8835775921627794E-14</v>
      </c>
      <c r="AK14" s="4">
        <f t="shared" si="7"/>
        <v>3.0057089236640242E-16</v>
      </c>
      <c r="AL14" s="4">
        <f t="shared" si="7"/>
        <v>2.1317084564992974E-18</v>
      </c>
    </row>
    <row r="15" spans="1:38" x14ac:dyDescent="0.45">
      <c r="B15" s="1">
        <f t="shared" si="8"/>
        <v>7.0000000000000007E-2</v>
      </c>
      <c r="C15" s="1">
        <f t="shared" si="9"/>
        <v>5.8988799360529637E-5</v>
      </c>
      <c r="D15" s="1">
        <f t="shared" si="10"/>
        <v>5.8988799362934233E-7</v>
      </c>
      <c r="E15" s="4">
        <f t="shared" si="4"/>
        <v>0.52041108298848726</v>
      </c>
      <c r="F15" s="4">
        <f t="shared" si="4"/>
        <v>0.35253654008897534</v>
      </c>
      <c r="G15" s="4">
        <f t="shared" si="4"/>
        <v>0.10614003357517544</v>
      </c>
      <c r="H15" s="4">
        <f t="shared" si="4"/>
        <v>1.8641081165532616E-2</v>
      </c>
      <c r="I15" s="4">
        <f t="shared" si="4"/>
        <v>2.1046381961085199E-3</v>
      </c>
      <c r="J15" s="4">
        <f t="shared" si="4"/>
        <v>1.584136276640821E-4</v>
      </c>
      <c r="K15" s="4">
        <f t="shared" si="4"/>
        <v>7.9490709222120285E-6</v>
      </c>
      <c r="L15" s="4">
        <f t="shared" si="4"/>
        <v>2.5642164265200058E-7</v>
      </c>
      <c r="M15" s="4">
        <f t="shared" si="4"/>
        <v>4.8251384370000234E-9</v>
      </c>
      <c r="N15" s="4">
        <f t="shared" si="4"/>
        <v>4.0353607000000042E-11</v>
      </c>
      <c r="P15" s="1">
        <f t="shared" si="11"/>
        <v>7.0000000000000007E-2</v>
      </c>
      <c r="Q15" s="4">
        <f t="shared" si="5"/>
        <v>3.0698424959403811E-5</v>
      </c>
      <c r="R15" s="4">
        <f t="shared" si="5"/>
        <v>2.079570723056388E-5</v>
      </c>
      <c r="S15" s="4">
        <f t="shared" si="5"/>
        <v>6.2610731446859036E-6</v>
      </c>
      <c r="T15" s="4">
        <f t="shared" si="5"/>
        <v>1.0996149967369515E-6</v>
      </c>
      <c r="U15" s="4">
        <f t="shared" si="5"/>
        <v>1.2415008027675251E-7</v>
      </c>
      <c r="V15" s="4">
        <f t="shared" si="5"/>
        <v>9.3446296982501868E-9</v>
      </c>
      <c r="W15" s="4">
        <f t="shared" si="5"/>
        <v>4.6890614973298568E-10</v>
      </c>
      <c r="X15" s="4">
        <f t="shared" si="5"/>
        <v>1.5126004830096292E-11</v>
      </c>
      <c r="Y15" s="4">
        <f t="shared" si="5"/>
        <v>2.8462912314697393E-13</v>
      </c>
      <c r="Z15" s="4">
        <f t="shared" si="5"/>
        <v>2.3804108267966668E-15</v>
      </c>
      <c r="AA15" s="1">
        <f t="shared" si="6"/>
        <v>3.0698424959403811E-5</v>
      </c>
      <c r="AB15" s="1">
        <f t="shared" si="12"/>
        <v>7.0000000000000007E-2</v>
      </c>
      <c r="AC15" s="4">
        <f t="shared" si="7"/>
        <v>3.069842496065519E-7</v>
      </c>
      <c r="AD15" s="4">
        <f t="shared" si="7"/>
        <v>2.0795707231411588E-7</v>
      </c>
      <c r="AE15" s="4">
        <f t="shared" si="7"/>
        <v>6.2610731449411271E-8</v>
      </c>
      <c r="AF15" s="4">
        <f t="shared" si="7"/>
        <v>1.0996149967817757E-8</v>
      </c>
      <c r="AG15" s="4">
        <f t="shared" si="7"/>
        <v>1.2415008028181332E-9</v>
      </c>
      <c r="AH15" s="4">
        <f t="shared" si="7"/>
        <v>9.3446296986311065E-11</v>
      </c>
      <c r="AI15" s="4">
        <f t="shared" si="7"/>
        <v>4.6890614975209994E-12</v>
      </c>
      <c r="AJ15" s="4">
        <f t="shared" si="7"/>
        <v>1.5126004830712881E-13</v>
      </c>
      <c r="AK15" s="4">
        <f t="shared" si="7"/>
        <v>2.8462912315857644E-15</v>
      </c>
      <c r="AL15" s="4">
        <f t="shared" si="7"/>
        <v>2.3804108268937009E-17</v>
      </c>
    </row>
    <row r="16" spans="1:38" x14ac:dyDescent="0.45">
      <c r="B16" s="1">
        <f t="shared" si="8"/>
        <v>0.08</v>
      </c>
      <c r="C16" s="1">
        <f t="shared" si="9"/>
        <v>1.4231070809243669E-4</v>
      </c>
      <c r="D16" s="1">
        <f t="shared" si="10"/>
        <v>1.4231070809823778E-6</v>
      </c>
      <c r="E16" s="4">
        <f t="shared" si="4"/>
        <v>0.47216136328655661</v>
      </c>
      <c r="F16" s="4">
        <f t="shared" si="4"/>
        <v>0.36951758865904438</v>
      </c>
      <c r="G16" s="4">
        <f t="shared" si="4"/>
        <v>0.12852785692488503</v>
      </c>
      <c r="H16" s="4">
        <f t="shared" si="4"/>
        <v>2.6078115897802748E-2</v>
      </c>
      <c r="I16" s="4">
        <f t="shared" si="4"/>
        <v>3.4014933779742736E-3</v>
      </c>
      <c r="J16" s="4">
        <f t="shared" si="4"/>
        <v>2.9578203286732764E-4</v>
      </c>
      <c r="K16" s="4">
        <f t="shared" si="4"/>
        <v>1.7146784514048002E-5</v>
      </c>
      <c r="L16" s="4">
        <f t="shared" si="4"/>
        <v>6.3901060300799956E-7</v>
      </c>
      <c r="M16" s="4">
        <f t="shared" si="4"/>
        <v>1.3891534848000027E-8</v>
      </c>
      <c r="N16" s="4">
        <f t="shared" si="4"/>
        <v>1.342177279999998E-10</v>
      </c>
      <c r="P16" s="1">
        <f t="shared" si="11"/>
        <v>0.08</v>
      </c>
      <c r="Q16" s="4">
        <f t="shared" si="5"/>
        <v>6.7193617943200114E-5</v>
      </c>
      <c r="R16" s="4">
        <f t="shared" si="5"/>
        <v>5.2586309694678364E-5</v>
      </c>
      <c r="S16" s="4">
        <f t="shared" si="5"/>
        <v>1.8290890328583779E-5</v>
      </c>
      <c r="T16" s="4">
        <f t="shared" si="5"/>
        <v>3.7111951391329397E-6</v>
      </c>
      <c r="U16" s="4">
        <f t="shared" si="5"/>
        <v>4.8406893119125327E-7</v>
      </c>
      <c r="V16" s="4">
        <f t="shared" si="5"/>
        <v>4.2092950538369783E-8</v>
      </c>
      <c r="W16" s="4">
        <f t="shared" si="5"/>
        <v>2.4401710457025992E-9</v>
      </c>
      <c r="X16" s="4">
        <f t="shared" si="5"/>
        <v>9.093805139264337E-11</v>
      </c>
      <c r="Y16" s="4">
        <f t="shared" si="5"/>
        <v>1.9769141607096438E-12</v>
      </c>
      <c r="Z16" s="4">
        <f t="shared" si="5"/>
        <v>1.910061991023804E-14</v>
      </c>
      <c r="AA16" s="1">
        <f t="shared" si="6"/>
        <v>6.7193617943200114E-5</v>
      </c>
      <c r="AB16" s="1">
        <f t="shared" si="12"/>
        <v>0.08</v>
      </c>
      <c r="AC16" s="4">
        <f t="shared" si="7"/>
        <v>6.7193617945939163E-7</v>
      </c>
      <c r="AD16" s="4">
        <f t="shared" si="7"/>
        <v>5.2586309696821973E-7</v>
      </c>
      <c r="AE16" s="4">
        <f t="shared" si="7"/>
        <v>1.8290890329329382E-7</v>
      </c>
      <c r="AF16" s="4">
        <f t="shared" si="7"/>
        <v>3.711195139284221E-8</v>
      </c>
      <c r="AG16" s="4">
        <f t="shared" si="7"/>
        <v>4.8406893121098567E-9</v>
      </c>
      <c r="AH16" s="4">
        <f t="shared" si="7"/>
        <v>4.2092950540085641E-10</v>
      </c>
      <c r="AI16" s="4">
        <f t="shared" si="7"/>
        <v>2.4401710458020693E-11</v>
      </c>
      <c r="AJ16" s="4">
        <f t="shared" si="7"/>
        <v>9.0938051396350323E-13</v>
      </c>
      <c r="AK16" s="4">
        <f t="shared" si="7"/>
        <v>1.9769141607902298E-14</v>
      </c>
      <c r="AL16" s="4">
        <f t="shared" si="7"/>
        <v>1.9100619911016649E-16</v>
      </c>
    </row>
    <row r="17" spans="2:38" x14ac:dyDescent="0.45">
      <c r="B17" s="1">
        <f t="shared" si="8"/>
        <v>0.09</v>
      </c>
      <c r="C17" s="1">
        <f t="shared" si="9"/>
        <v>3.0730743066053045E-4</v>
      </c>
      <c r="D17" s="1">
        <f t="shared" si="10"/>
        <v>3.073074306730574E-6</v>
      </c>
      <c r="E17" s="4">
        <f t="shared" si="4"/>
        <v>0.42792980012978837</v>
      </c>
      <c r="F17" s="4">
        <f t="shared" si="4"/>
        <v>0.38090454736827328</v>
      </c>
      <c r="G17" s="4">
        <f t="shared" si="4"/>
        <v>0.15068751324459162</v>
      </c>
      <c r="H17" s="4">
        <f t="shared" si="4"/>
        <v>3.4774041517982676E-2</v>
      </c>
      <c r="I17" s="4">
        <f t="shared" si="4"/>
        <v>5.1587863790413871E-3</v>
      </c>
      <c r="J17" s="4">
        <f t="shared" si="4"/>
        <v>5.1020964188321376E-4</v>
      </c>
      <c r="K17" s="4">
        <f t="shared" si="4"/>
        <v>3.3640196168124032E-5</v>
      </c>
      <c r="L17" s="4">
        <f t="shared" si="4"/>
        <v>1.4258795864039988E-6</v>
      </c>
      <c r="M17" s="4">
        <f t="shared" si="4"/>
        <v>3.5255264498999972E-8</v>
      </c>
      <c r="N17" s="4">
        <f t="shared" si="4"/>
        <v>3.8742048899999929E-10</v>
      </c>
      <c r="P17" s="1">
        <f t="shared" si="11"/>
        <v>0.09</v>
      </c>
      <c r="Q17" s="4">
        <f t="shared" si="5"/>
        <v>1.315060073809596E-4</v>
      </c>
      <c r="R17" s="4">
        <f t="shared" si="5"/>
        <v>1.1705479777865638E-4</v>
      </c>
      <c r="S17" s="4">
        <f t="shared" si="5"/>
        <v>4.6307392527820105E-5</v>
      </c>
      <c r="T17" s="4">
        <f t="shared" si="5"/>
        <v>1.0686321352573868E-5</v>
      </c>
      <c r="U17" s="4">
        <f t="shared" si="5"/>
        <v>1.58533338746975E-6</v>
      </c>
      <c r="V17" s="4">
        <f t="shared" si="5"/>
        <v>1.5679121414535977E-7</v>
      </c>
      <c r="W17" s="4">
        <f t="shared" si="5"/>
        <v>1.0337882251342418E-8</v>
      </c>
      <c r="X17" s="4">
        <f t="shared" si="5"/>
        <v>4.3818339212911268E-10</v>
      </c>
      <c r="Y17" s="4">
        <f t="shared" si="5"/>
        <v>1.0834204750445095E-11</v>
      </c>
      <c r="Z17" s="4">
        <f t="shared" si="5"/>
        <v>1.1905719505983608E-13</v>
      </c>
      <c r="AA17" s="1">
        <f t="shared" si="6"/>
        <v>1.315060073809596E-4</v>
      </c>
      <c r="AB17" s="1">
        <f t="shared" si="12"/>
        <v>0.09</v>
      </c>
      <c r="AC17" s="4">
        <f t="shared" si="7"/>
        <v>1.3150600738632024E-6</v>
      </c>
      <c r="AD17" s="4">
        <f t="shared" si="7"/>
        <v>1.1705479778342795E-6</v>
      </c>
      <c r="AE17" s="4">
        <f t="shared" si="7"/>
        <v>4.6307392529707762E-7</v>
      </c>
      <c r="AF17" s="4">
        <f t="shared" si="7"/>
        <v>1.068632135300948E-7</v>
      </c>
      <c r="AG17" s="4">
        <f t="shared" si="7"/>
        <v>1.585333387534374E-8</v>
      </c>
      <c r="AH17" s="4">
        <f t="shared" si="7"/>
        <v>1.5679121415175115E-9</v>
      </c>
      <c r="AI17" s="4">
        <f t="shared" si="7"/>
        <v>1.0337882251763827E-10</v>
      </c>
      <c r="AJ17" s="4">
        <f t="shared" si="7"/>
        <v>4.3818339214697458E-12</v>
      </c>
      <c r="AK17" s="4">
        <f t="shared" si="7"/>
        <v>1.0834204750886735E-13</v>
      </c>
      <c r="AL17" s="4">
        <f t="shared" si="7"/>
        <v>1.1905719506468927E-15</v>
      </c>
    </row>
    <row r="18" spans="2:38" x14ac:dyDescent="0.45">
      <c r="B18" s="1">
        <f t="shared" si="8"/>
        <v>9.9999999999999992E-2</v>
      </c>
      <c r="C18" s="1">
        <f t="shared" si="9"/>
        <v>6.0796850399999838E-4</v>
      </c>
      <c r="D18" s="1">
        <f t="shared" si="10"/>
        <v>6.0796850402478134E-6</v>
      </c>
      <c r="E18" s="4">
        <f t="shared" si="4"/>
        <v>0.38742048899999998</v>
      </c>
      <c r="F18" s="4">
        <f t="shared" si="4"/>
        <v>0.38742048900000003</v>
      </c>
      <c r="G18" s="4">
        <f t="shared" si="4"/>
        <v>0.17218688400000001</v>
      </c>
      <c r="H18" s="4">
        <f t="shared" si="4"/>
        <v>4.4641043999999977E-2</v>
      </c>
      <c r="I18" s="4">
        <f t="shared" si="4"/>
        <v>7.4401739999999991E-3</v>
      </c>
      <c r="J18" s="4">
        <f t="shared" si="4"/>
        <v>8.2668599999999955E-4</v>
      </c>
      <c r="K18" s="4">
        <f t="shared" si="4"/>
        <v>6.1235999999999954E-5</v>
      </c>
      <c r="L18" s="4">
        <f t="shared" si="4"/>
        <v>2.9159999999999984E-6</v>
      </c>
      <c r="M18" s="4">
        <f t="shared" si="4"/>
        <v>8.1000000000000117E-8</v>
      </c>
      <c r="N18" s="4">
        <f t="shared" si="4"/>
        <v>9.9999999999999717E-10</v>
      </c>
      <c r="P18" s="1">
        <f t="shared" si="11"/>
        <v>9.9999999999999992E-2</v>
      </c>
      <c r="Q18" s="4">
        <f t="shared" si="5"/>
        <v>2.355394551162778E-4</v>
      </c>
      <c r="R18" s="4">
        <f t="shared" si="5"/>
        <v>2.3553945511627786E-4</v>
      </c>
      <c r="S18" s="4">
        <f t="shared" si="5"/>
        <v>1.0468420227390127E-4</v>
      </c>
      <c r="T18" s="4">
        <f t="shared" si="5"/>
        <v>2.714034873767809E-5</v>
      </c>
      <c r="U18" s="4">
        <f t="shared" si="5"/>
        <v>4.5233914562796836E-6</v>
      </c>
      <c r="V18" s="4">
        <f t="shared" si="5"/>
        <v>5.0259905069774234E-7</v>
      </c>
      <c r="W18" s="4">
        <f t="shared" si="5"/>
        <v>3.7229559310943874E-8</v>
      </c>
      <c r="X18" s="4">
        <f t="shared" si="5"/>
        <v>1.7728361576639943E-9</v>
      </c>
      <c r="Y18" s="4">
        <f t="shared" si="5"/>
        <v>4.9245448823999942E-11</v>
      </c>
      <c r="Z18" s="4">
        <f t="shared" si="5"/>
        <v>6.0796850399999667E-13</v>
      </c>
      <c r="AA18" s="1">
        <f t="shared" si="6"/>
        <v>2.3553945511627786E-4</v>
      </c>
      <c r="AB18" s="1">
        <f t="shared" si="12"/>
        <v>9.9999999999999992E-2</v>
      </c>
      <c r="AC18" s="4">
        <f t="shared" si="7"/>
        <v>2.3553945512587925E-6</v>
      </c>
      <c r="AD18" s="4">
        <f t="shared" si="7"/>
        <v>2.3553945512587929E-6</v>
      </c>
      <c r="AE18" s="4">
        <f t="shared" si="7"/>
        <v>1.0468420227816857E-6</v>
      </c>
      <c r="AF18" s="4">
        <f t="shared" si="7"/>
        <v>2.7140348738784427E-7</v>
      </c>
      <c r="AG18" s="4">
        <f t="shared" si="7"/>
        <v>4.5233914564640731E-8</v>
      </c>
      <c r="AH18" s="4">
        <f t="shared" si="7"/>
        <v>5.025990507182301E-9</v>
      </c>
      <c r="AI18" s="4">
        <f t="shared" si="7"/>
        <v>3.7229559312461484E-10</v>
      </c>
      <c r="AJ18" s="4">
        <f t="shared" si="7"/>
        <v>1.7728361577362614E-11</v>
      </c>
      <c r="AK18" s="4">
        <f t="shared" si="7"/>
        <v>4.9245448826007362E-13</v>
      </c>
      <c r="AL18" s="4">
        <f t="shared" si="7"/>
        <v>6.0796850402477963E-15</v>
      </c>
    </row>
    <row r="19" spans="2:38" x14ac:dyDescent="0.45">
      <c r="B19" s="1">
        <f t="shared" si="8"/>
        <v>0.10999999999999999</v>
      </c>
      <c r="C19" s="1">
        <f t="shared" si="9"/>
        <v>1.1203851998899076E-3</v>
      </c>
      <c r="D19" s="1">
        <f t="shared" si="10"/>
        <v>1.1203851999355784E-5</v>
      </c>
      <c r="E19" s="4">
        <f t="shared" si="4"/>
        <v>0.35035640370748522</v>
      </c>
      <c r="F19" s="4">
        <f t="shared" si="4"/>
        <v>0.38972229176450607</v>
      </c>
      <c r="G19" s="4">
        <f t="shared" si="4"/>
        <v>0.19267169480492438</v>
      </c>
      <c r="H19" s="4">
        <f t="shared" si="4"/>
        <v>5.5564496254603607E-2</v>
      </c>
      <c r="I19" s="4">
        <f t="shared" si="4"/>
        <v>1.030128301349394E-2</v>
      </c>
      <c r="J19" s="4">
        <f t="shared" si="4"/>
        <v>1.2731922825666663E-3</v>
      </c>
      <c r="K19" s="4">
        <f t="shared" si="4"/>
        <v>1.0490722927515591E-4</v>
      </c>
      <c r="L19" s="4">
        <f t="shared" si="4"/>
        <v>5.556883733675997E-6</v>
      </c>
      <c r="M19" s="4">
        <f t="shared" si="4"/>
        <v>1.7170146368100009E-7</v>
      </c>
      <c r="N19" s="4">
        <f t="shared" si="4"/>
        <v>2.3579476909999935E-9</v>
      </c>
      <c r="P19" s="1">
        <f t="shared" si="11"/>
        <v>0.10999999999999999</v>
      </c>
      <c r="Q19" s="4">
        <f t="shared" si="5"/>
        <v>3.9253412940051997E-4</v>
      </c>
      <c r="R19" s="4">
        <f t="shared" si="5"/>
        <v>4.3663908776012903E-4</v>
      </c>
      <c r="S19" s="4">
        <f t="shared" si="5"/>
        <v>2.1586651529714246E-4</v>
      </c>
      <c r="T19" s="4">
        <f t="shared" si="5"/>
        <v>6.2253639242996076E-5</v>
      </c>
      <c r="U19" s="4">
        <f t="shared" si="5"/>
        <v>1.1541405028195917E-5</v>
      </c>
      <c r="V19" s="4">
        <f t="shared" si="5"/>
        <v>1.4264657900017422E-6</v>
      </c>
      <c r="W19" s="4">
        <f t="shared" si="5"/>
        <v>1.1753650704134192E-7</v>
      </c>
      <c r="X19" s="4">
        <f t="shared" si="5"/>
        <v>6.2258502927195575E-9</v>
      </c>
      <c r="Y19" s="4">
        <f t="shared" si="5"/>
        <v>1.9237177870762699E-10</v>
      </c>
      <c r="Z19" s="4">
        <f t="shared" si="5"/>
        <v>2.6418096951109739E-12</v>
      </c>
      <c r="AA19" s="1">
        <f t="shared" si="6"/>
        <v>4.3663908776012903E-4</v>
      </c>
      <c r="AB19" s="1">
        <f t="shared" si="12"/>
        <v>0.10999999999999999</v>
      </c>
      <c r="AC19" s="4">
        <f t="shared" si="7"/>
        <v>3.9253412941652108E-6</v>
      </c>
      <c r="AD19" s="4">
        <f t="shared" si="7"/>
        <v>4.3663908777792797E-6</v>
      </c>
      <c r="AE19" s="4">
        <f t="shared" si="7"/>
        <v>2.1586651530594197E-6</v>
      </c>
      <c r="AF19" s="4">
        <f t="shared" si="7"/>
        <v>6.2253639245533755E-7</v>
      </c>
      <c r="AG19" s="4">
        <f t="shared" si="7"/>
        <v>1.1541405028666386E-7</v>
      </c>
      <c r="AH19" s="4">
        <f t="shared" si="7"/>
        <v>1.4264657900598899E-8</v>
      </c>
      <c r="AI19" s="4">
        <f t="shared" si="7"/>
        <v>1.1753650704613312E-9</v>
      </c>
      <c r="AJ19" s="4">
        <f t="shared" si="7"/>
        <v>6.2258502929733458E-11</v>
      </c>
      <c r="AK19" s="4">
        <f t="shared" si="7"/>
        <v>1.9237177871546874E-12</v>
      </c>
      <c r="AL19" s="4">
        <f t="shared" si="7"/>
        <v>2.6418096952186634E-14</v>
      </c>
    </row>
    <row r="20" spans="2:38" x14ac:dyDescent="0.45">
      <c r="B20" s="1">
        <f t="shared" si="8"/>
        <v>0.11999999999999998</v>
      </c>
      <c r="C20" s="1">
        <f t="shared" si="9"/>
        <v>1.9469312544309757E-3</v>
      </c>
      <c r="D20" s="1">
        <f t="shared" si="10"/>
        <v>1.9469312545103394E-5</v>
      </c>
      <c r="E20" s="4">
        <f t="shared" si="4"/>
        <v>0.31647838182886612</v>
      </c>
      <c r="F20" s="4">
        <f t="shared" si="4"/>
        <v>0.38840528678997205</v>
      </c>
      <c r="G20" s="4">
        <f t="shared" si="4"/>
        <v>0.21185742915816655</v>
      </c>
      <c r="H20" s="4">
        <f t="shared" si="4"/>
        <v>6.7409182004871185E-2</v>
      </c>
      <c r="I20" s="4">
        <f t="shared" si="4"/>
        <v>1.3788241773723646E-2</v>
      </c>
      <c r="J20" s="4">
        <f t="shared" si="4"/>
        <v>1.8802147873259519E-3</v>
      </c>
      <c r="K20" s="4">
        <f t="shared" si="4"/>
        <v>1.7092861702963161E-4</v>
      </c>
      <c r="L20" s="4">
        <f t="shared" si="4"/>
        <v>9.9893347614719867E-6</v>
      </c>
      <c r="M20" s="4">
        <f t="shared" si="4"/>
        <v>3.4054550323200011E-7</v>
      </c>
      <c r="N20" s="4">
        <f t="shared" si="4"/>
        <v>5.1597803519999977E-9</v>
      </c>
      <c r="P20" s="1">
        <f t="shared" si="11"/>
        <v>0.11999999999999998</v>
      </c>
      <c r="Q20" s="4">
        <f t="shared" si="5"/>
        <v>6.1616165293435963E-4</v>
      </c>
      <c r="R20" s="4">
        <f t="shared" si="5"/>
        <v>7.5619839223762316E-4</v>
      </c>
      <c r="S20" s="4">
        <f t="shared" si="5"/>
        <v>4.1247185031143078E-4</v>
      </c>
      <c r="T20" s="4">
        <f t="shared" si="5"/>
        <v>1.3124104328090982E-4</v>
      </c>
      <c r="U20" s="4">
        <f t="shared" si="5"/>
        <v>2.6844758852913358E-5</v>
      </c>
      <c r="V20" s="4">
        <f t="shared" si="5"/>
        <v>3.6606489344881857E-6</v>
      </c>
      <c r="W20" s="4">
        <f t="shared" si="5"/>
        <v>3.3278626677165253E-7</v>
      </c>
      <c r="X20" s="4">
        <f t="shared" si="5"/>
        <v>1.9448548058083606E-8</v>
      </c>
      <c r="Y20" s="4">
        <f t="shared" si="5"/>
        <v>6.6301868379830591E-10</v>
      </c>
      <c r="Z20" s="4">
        <f t="shared" si="5"/>
        <v>1.0045737633307657E-11</v>
      </c>
      <c r="AA20" s="1">
        <f t="shared" si="6"/>
        <v>7.5619839223762316E-4</v>
      </c>
      <c r="AB20" s="1">
        <f t="shared" si="12"/>
        <v>0.11999999999999998</v>
      </c>
      <c r="AC20" s="4">
        <f t="shared" si="7"/>
        <v>6.1616165295947659E-6</v>
      </c>
      <c r="AD20" s="4">
        <f t="shared" si="7"/>
        <v>7.5619839226844853E-6</v>
      </c>
      <c r="AE20" s="4">
        <f t="shared" si="7"/>
        <v>4.1247185032824461E-6</v>
      </c>
      <c r="AF20" s="4">
        <f t="shared" si="7"/>
        <v>1.3124104328625966E-6</v>
      </c>
      <c r="AG20" s="4">
        <f t="shared" si="7"/>
        <v>2.6844758854007645E-7</v>
      </c>
      <c r="AH20" s="4">
        <f t="shared" si="7"/>
        <v>3.660648934637407E-8</v>
      </c>
      <c r="AI20" s="4">
        <f t="shared" si="7"/>
        <v>3.3278626678521807E-9</v>
      </c>
      <c r="AJ20" s="4">
        <f t="shared" si="7"/>
        <v>1.9448548058876397E-10</v>
      </c>
      <c r="AK20" s="4">
        <f t="shared" si="7"/>
        <v>6.6301868382533287E-12</v>
      </c>
      <c r="AL20" s="4">
        <f t="shared" si="7"/>
        <v>1.0045737633717157E-13</v>
      </c>
    </row>
    <row r="21" spans="2:38" x14ac:dyDescent="0.45">
      <c r="B21" s="1">
        <f t="shared" si="8"/>
        <v>0.12999999999999998</v>
      </c>
      <c r="C21" s="1">
        <f t="shared" si="9"/>
        <v>3.2200918754724224E-3</v>
      </c>
      <c r="D21" s="1">
        <f t="shared" si="10"/>
        <v>3.2200918756036849E-5</v>
      </c>
      <c r="E21" s="4">
        <f t="shared" si="4"/>
        <v>0.28554415424302959</v>
      </c>
      <c r="F21" s="4">
        <f t="shared" si="4"/>
        <v>0.38400765570614326</v>
      </c>
      <c r="G21" s="4">
        <f t="shared" si="4"/>
        <v>0.22952181720367179</v>
      </c>
      <c r="H21" s="4">
        <f t="shared" si="4"/>
        <v>8.0024848143808877E-2</v>
      </c>
      <c r="I21" s="4">
        <f t="shared" si="4"/>
        <v>1.7936603894301986E-2</v>
      </c>
      <c r="J21" s="4">
        <f t="shared" si="4"/>
        <v>2.6801821911025974E-3</v>
      </c>
      <c r="K21" s="4">
        <f t="shared" si="4"/>
        <v>2.6699132938186722E-4</v>
      </c>
      <c r="L21" s="4">
        <f t="shared" si="4"/>
        <v>1.7097966906227958E-5</v>
      </c>
      <c r="M21" s="4">
        <f t="shared" si="4"/>
        <v>6.3871715454299872E-7</v>
      </c>
      <c r="N21" s="4">
        <f t="shared" si="4"/>
        <v>1.0604499373000011E-8</v>
      </c>
      <c r="P21" s="1">
        <f t="shared" si="11"/>
        <v>0.12999999999999998</v>
      </c>
      <c r="Q21" s="4">
        <f t="shared" si="5"/>
        <v>9.194784111666238E-4</v>
      </c>
      <c r="R21" s="4">
        <f t="shared" si="5"/>
        <v>1.2365399322585631E-3</v>
      </c>
      <c r="S21" s="4">
        <f t="shared" si="5"/>
        <v>7.3908133882120996E-4</v>
      </c>
      <c r="T21" s="4">
        <f t="shared" si="5"/>
        <v>2.5768736334379335E-4</v>
      </c>
      <c r="U21" s="4">
        <f t="shared" si="5"/>
        <v>5.7757512473608833E-5</v>
      </c>
      <c r="V21" s="4">
        <f t="shared" si="5"/>
        <v>8.6304328983553499E-6</v>
      </c>
      <c r="W21" s="4">
        <f t="shared" si="5"/>
        <v>8.5973661056413213E-7</v>
      </c>
      <c r="X21" s="4">
        <f t="shared" si="5"/>
        <v>5.5057024321840997E-8</v>
      </c>
      <c r="Y21" s="4">
        <f t="shared" si="5"/>
        <v>2.0567279200687739E-9</v>
      </c>
      <c r="Z21" s="4">
        <f t="shared" si="5"/>
        <v>3.4147462274449734E-11</v>
      </c>
      <c r="AA21" s="1">
        <f t="shared" si="6"/>
        <v>1.2365399322585631E-3</v>
      </c>
      <c r="AB21" s="1">
        <f t="shared" si="12"/>
        <v>0.12999999999999998</v>
      </c>
      <c r="AC21" s="4">
        <f t="shared" si="7"/>
        <v>9.1947841120410493E-6</v>
      </c>
      <c r="AD21" s="4">
        <f t="shared" si="7"/>
        <v>1.2365399323089689E-5</v>
      </c>
      <c r="AE21" s="4">
        <f t="shared" si="7"/>
        <v>7.3908133885133751E-6</v>
      </c>
      <c r="AF21" s="4">
        <f t="shared" si="7"/>
        <v>2.5768736335429759E-6</v>
      </c>
      <c r="AG21" s="4">
        <f t="shared" si="7"/>
        <v>5.7757512475963234E-7</v>
      </c>
      <c r="AH21" s="4">
        <f t="shared" si="7"/>
        <v>8.6304328987071569E-8</v>
      </c>
      <c r="AI21" s="4">
        <f t="shared" si="7"/>
        <v>8.5973661059917804E-9</v>
      </c>
      <c r="AJ21" s="4">
        <f t="shared" si="7"/>
        <v>5.5057024324085314E-10</v>
      </c>
      <c r="AK21" s="4">
        <f t="shared" si="7"/>
        <v>2.0567279201526135E-11</v>
      </c>
      <c r="AL21" s="4">
        <f t="shared" si="7"/>
        <v>3.4147462275841703E-13</v>
      </c>
    </row>
    <row r="22" spans="2:38" x14ac:dyDescent="0.45">
      <c r="B22" s="1">
        <f t="shared" si="8"/>
        <v>0.13999999999999999</v>
      </c>
      <c r="C22" s="1">
        <f t="shared" si="9"/>
        <v>5.1057205366409654E-3</v>
      </c>
      <c r="D22" s="1">
        <f t="shared" si="10"/>
        <v>5.1057205368490926E-5</v>
      </c>
      <c r="E22" s="4">
        <f t="shared" si="4"/>
        <v>0.2573274173116637</v>
      </c>
      <c r="F22" s="4">
        <f t="shared" si="4"/>
        <v>0.37701458815429795</v>
      </c>
      <c r="G22" s="4">
        <f t="shared" si="4"/>
        <v>0.24549787135628695</v>
      </c>
      <c r="H22" s="4">
        <f t="shared" si="4"/>
        <v>9.3251129429907445E-2</v>
      </c>
      <c r="I22" s="4">
        <f t="shared" si="4"/>
        <v>2.2770624628233212E-2</v>
      </c>
      <c r="J22" s="4">
        <f t="shared" si="4"/>
        <v>3.706845869712384E-3</v>
      </c>
      <c r="K22" s="4">
        <f t="shared" si="4"/>
        <v>4.0229335020134331E-4</v>
      </c>
      <c r="L22" s="4">
        <f t="shared" si="4"/>
        <v>2.8066977921023994E-5</v>
      </c>
      <c r="M22" s="4">
        <f t="shared" si="4"/>
        <v>1.1422607293439972E-6</v>
      </c>
      <c r="N22" s="4">
        <f t="shared" si="4"/>
        <v>2.0661046784000001E-8</v>
      </c>
      <c r="P22" s="1">
        <f t="shared" si="11"/>
        <v>0.13999999999999999</v>
      </c>
      <c r="Q22" s="4">
        <f t="shared" si="5"/>
        <v>1.3138418792089412E-3</v>
      </c>
      <c r="R22" s="4">
        <f t="shared" si="5"/>
        <v>1.9249311253526347E-3</v>
      </c>
      <c r="S22" s="4">
        <f t="shared" si="5"/>
        <v>1.2534435234854361E-3</v>
      </c>
      <c r="T22" s="4">
        <f t="shared" si="5"/>
        <v>4.7611420659524317E-4</v>
      </c>
      <c r="U22" s="4">
        <f t="shared" si="5"/>
        <v>1.1626044579651285E-4</v>
      </c>
      <c r="V22" s="4">
        <f t="shared" si="5"/>
        <v>1.8926119083153259E-5</v>
      </c>
      <c r="W22" s="4">
        <f t="shared" si="5"/>
        <v>2.0539974198770944E-6</v>
      </c>
      <c r="X22" s="4">
        <f t="shared" si="5"/>
        <v>1.4330214557282074E-7</v>
      </c>
      <c r="Y22" s="4">
        <f t="shared" si="5"/>
        <v>5.8320640640101345E-9</v>
      </c>
      <c r="Z22" s="4">
        <f t="shared" si="5"/>
        <v>1.0548953087356858E-10</v>
      </c>
      <c r="AA22" s="1">
        <f t="shared" si="6"/>
        <v>1.9249311253526347E-3</v>
      </c>
      <c r="AB22" s="1">
        <f t="shared" si="12"/>
        <v>0.13999999999999999</v>
      </c>
      <c r="AC22" s="4">
        <f t="shared" si="7"/>
        <v>1.3138418792624981E-5</v>
      </c>
      <c r="AD22" s="4">
        <f t="shared" si="7"/>
        <v>1.9249311254311016E-5</v>
      </c>
      <c r="AE22" s="4">
        <f t="shared" si="7"/>
        <v>1.253443523536531E-5</v>
      </c>
      <c r="AF22" s="4">
        <f t="shared" si="7"/>
        <v>4.7611420661465129E-6</v>
      </c>
      <c r="AG22" s="4">
        <f t="shared" si="7"/>
        <v>1.1626044580125204E-6</v>
      </c>
      <c r="AH22" s="4">
        <f t="shared" si="7"/>
        <v>1.8926119083924754E-7</v>
      </c>
      <c r="AI22" s="4">
        <f t="shared" si="7"/>
        <v>2.0539974199608226E-8</v>
      </c>
      <c r="AJ22" s="4">
        <f t="shared" si="7"/>
        <v>1.4330214557866223E-9</v>
      </c>
      <c r="AK22" s="4">
        <f t="shared" si="7"/>
        <v>5.8320640642478697E-11</v>
      </c>
      <c r="AL22" s="4">
        <f t="shared" si="7"/>
        <v>1.0548953087786871E-12</v>
      </c>
    </row>
    <row r="23" spans="2:38" x14ac:dyDescent="0.45">
      <c r="B23" s="1">
        <f t="shared" si="8"/>
        <v>0.15</v>
      </c>
      <c r="C23" s="1">
        <f t="shared" si="9"/>
        <v>7.805522426431644E-3</v>
      </c>
      <c r="D23" s="1">
        <f t="shared" si="10"/>
        <v>7.8055224267498246E-5</v>
      </c>
      <c r="E23" s="4">
        <f t="shared" si="4"/>
        <v>0.23161694628320317</v>
      </c>
      <c r="F23" s="4">
        <f t="shared" si="4"/>
        <v>0.36786220880273446</v>
      </c>
      <c r="G23" s="4">
        <f t="shared" si="4"/>
        <v>0.25966744150781262</v>
      </c>
      <c r="H23" s="4">
        <f t="shared" si="4"/>
        <v>0.10692188767968752</v>
      </c>
      <c r="I23" s="4">
        <f t="shared" si="4"/>
        <v>2.8302852621093791E-2</v>
      </c>
      <c r="J23" s="4">
        <f t="shared" si="4"/>
        <v>4.9946210507812493E-3</v>
      </c>
      <c r="K23" s="4">
        <f t="shared" si="4"/>
        <v>5.8760247656249975E-4</v>
      </c>
      <c r="L23" s="4">
        <f t="shared" si="4"/>
        <v>4.444052343749995E-5</v>
      </c>
      <c r="M23" s="4">
        <f t="shared" si="4"/>
        <v>1.9606113281249995E-6</v>
      </c>
      <c r="N23" s="4">
        <f t="shared" si="4"/>
        <v>3.8443359374999936E-8</v>
      </c>
      <c r="P23" s="1">
        <f t="shared" si="11"/>
        <v>0.15</v>
      </c>
      <c r="Q23" s="4">
        <f t="shared" si="5"/>
        <v>1.8078912685551558E-3</v>
      </c>
      <c r="R23" s="4">
        <f t="shared" si="5"/>
        <v>2.8713567206464239E-3</v>
      </c>
      <c r="S23" s="4">
        <f t="shared" si="5"/>
        <v>2.0268400381033584E-3</v>
      </c>
      <c r="T23" s="4">
        <f t="shared" si="5"/>
        <v>8.345811921602063E-4</v>
      </c>
      <c r="U23" s="4">
        <f t="shared" si="5"/>
        <v>2.2091855086593722E-4</v>
      </c>
      <c r="V23" s="4">
        <f t="shared" si="5"/>
        <v>3.8985626623400622E-5</v>
      </c>
      <c r="W23" s="4">
        <f t="shared" si="5"/>
        <v>4.5865443086353665E-6</v>
      </c>
      <c r="X23" s="4">
        <f t="shared" si="5"/>
        <v>3.4688150233376697E-7</v>
      </c>
      <c r="Y23" s="4">
        <f t="shared" si="5"/>
        <v>1.5303595691195613E-8</v>
      </c>
      <c r="Z23" s="4">
        <f t="shared" si="5"/>
        <v>3.0007050374893317E-10</v>
      </c>
      <c r="AA23" s="1">
        <f t="shared" si="6"/>
        <v>2.8713567206464239E-3</v>
      </c>
      <c r="AB23" s="1">
        <f t="shared" si="12"/>
        <v>0.15</v>
      </c>
      <c r="AC23" s="4">
        <f t="shared" si="7"/>
        <v>1.807891268628852E-5</v>
      </c>
      <c r="AD23" s="4">
        <f t="shared" si="7"/>
        <v>2.8713567207634706E-5</v>
      </c>
      <c r="AE23" s="4">
        <f t="shared" si="7"/>
        <v>2.0268400381859797E-5</v>
      </c>
      <c r="AF23" s="4">
        <f t="shared" si="7"/>
        <v>8.3458119219422684E-6</v>
      </c>
      <c r="AG23" s="4">
        <f t="shared" si="7"/>
        <v>2.2091855087494263E-6</v>
      </c>
      <c r="AH23" s="4">
        <f t="shared" si="7"/>
        <v>3.8985626624989815E-7</v>
      </c>
      <c r="AI23" s="4">
        <f t="shared" si="7"/>
        <v>4.5865443088223305E-8</v>
      </c>
      <c r="AJ23" s="4">
        <f t="shared" si="7"/>
        <v>3.468815023479071E-9</v>
      </c>
      <c r="AK23" s="4">
        <f t="shared" si="7"/>
        <v>1.5303595691819443E-10</v>
      </c>
      <c r="AL23" s="4">
        <f t="shared" si="7"/>
        <v>3.0007050376116512E-12</v>
      </c>
    </row>
    <row r="24" spans="2:38" x14ac:dyDescent="0.45">
      <c r="B24" s="1">
        <f t="shared" si="8"/>
        <v>0.16</v>
      </c>
      <c r="C24" s="1">
        <f t="shared" si="9"/>
        <v>1.1558589570128843E-2</v>
      </c>
      <c r="D24" s="1">
        <f t="shared" si="10"/>
        <v>1.1558589570600012E-4</v>
      </c>
      <c r="E24" s="4">
        <f t="shared" ref="E24:N39" si="13">_xlfn.BINOM.DIST(E$7,$F$3,$B24,FALSE)</f>
        <v>0.20821574853092967</v>
      </c>
      <c r="F24" s="4">
        <f t="shared" si="13"/>
        <v>0.35694128319587948</v>
      </c>
      <c r="G24" s="4">
        <f t="shared" si="13"/>
        <v>0.27195526338733672</v>
      </c>
      <c r="H24" s="4">
        <f t="shared" si="13"/>
        <v>0.1208690059499274</v>
      </c>
      <c r="I24" s="4">
        <f t="shared" si="13"/>
        <v>3.4534001699979312E-2</v>
      </c>
      <c r="J24" s="4">
        <f t="shared" si="13"/>
        <v>6.5779050857103349E-3</v>
      </c>
      <c r="K24" s="4">
        <f t="shared" si="13"/>
        <v>8.3528953469337553E-4</v>
      </c>
      <c r="L24" s="4">
        <f t="shared" si="13"/>
        <v>6.8186900791296061E-5</v>
      </c>
      <c r="M24" s="4">
        <f t="shared" si="13"/>
        <v>3.2469952757760074E-6</v>
      </c>
      <c r="N24" s="4">
        <f t="shared" si="13"/>
        <v>6.8719476735999833E-8</v>
      </c>
      <c r="P24" s="1">
        <f t="shared" si="11"/>
        <v>0.16</v>
      </c>
      <c r="Q24" s="4">
        <f t="shared" si="5"/>
        <v>2.4066803793061737E-3</v>
      </c>
      <c r="R24" s="4">
        <f t="shared" si="5"/>
        <v>4.1257377930962978E-3</v>
      </c>
      <c r="S24" s="4">
        <f t="shared" si="5"/>
        <v>3.1434192709305126E-3</v>
      </c>
      <c r="T24" s="4">
        <f t="shared" si="5"/>
        <v>1.3970752315246718E-3</v>
      </c>
      <c r="U24" s="4">
        <f t="shared" si="5"/>
        <v>3.991643518641926E-4</v>
      </c>
      <c r="V24" s="4">
        <f t="shared" si="5"/>
        <v>7.6031305116988943E-5</v>
      </c>
      <c r="W24" s="4">
        <f t="shared" si="5"/>
        <v>9.654768903744624E-6</v>
      </c>
      <c r="X24" s="4">
        <f t="shared" si="5"/>
        <v>7.8814440030568481E-7</v>
      </c>
      <c r="Y24" s="4">
        <f t="shared" si="5"/>
        <v>3.7530685728842188E-8</v>
      </c>
      <c r="Z24" s="4">
        <f t="shared" si="5"/>
        <v>7.9430022706543929E-10</v>
      </c>
      <c r="AA24" s="1">
        <f t="shared" si="6"/>
        <v>4.1257377930962978E-3</v>
      </c>
      <c r="AB24" s="1">
        <f t="shared" si="12"/>
        <v>0.16</v>
      </c>
      <c r="AC24" s="4">
        <f t="shared" si="7"/>
        <v>2.4066803794042786E-5</v>
      </c>
      <c r="AD24" s="4">
        <f t="shared" si="7"/>
        <v>4.1257377932644776E-5</v>
      </c>
      <c r="AE24" s="4">
        <f t="shared" si="7"/>
        <v>3.1434192710586493E-5</v>
      </c>
      <c r="AF24" s="4">
        <f t="shared" si="7"/>
        <v>1.3970752315816216E-5</v>
      </c>
      <c r="AG24" s="4">
        <f t="shared" si="7"/>
        <v>3.9916435188046395E-6</v>
      </c>
      <c r="AH24" s="4">
        <f t="shared" si="7"/>
        <v>7.6031305120088251E-7</v>
      </c>
      <c r="AI24" s="4">
        <f t="shared" si="7"/>
        <v>9.654768904138187E-8</v>
      </c>
      <c r="AJ24" s="4">
        <f t="shared" si="7"/>
        <v>7.8814440033781234E-9</v>
      </c>
      <c r="AK24" s="4">
        <f t="shared" si="7"/>
        <v>3.7530685730372072E-10</v>
      </c>
      <c r="AL24" s="4">
        <f t="shared" si="7"/>
        <v>7.9430022709781777E-12</v>
      </c>
    </row>
    <row r="25" spans="2:38" x14ac:dyDescent="0.45">
      <c r="B25" s="1">
        <f t="shared" si="8"/>
        <v>0.17</v>
      </c>
      <c r="C25" s="1">
        <f t="shared" si="9"/>
        <v>1.6641843953678008E-2</v>
      </c>
      <c r="D25" s="1">
        <f t="shared" si="10"/>
        <v>1.6641843954356389E-4</v>
      </c>
      <c r="E25" s="4">
        <f t="shared" si="13"/>
        <v>0.18694025526754038</v>
      </c>
      <c r="F25" s="4">
        <f t="shared" si="13"/>
        <v>0.34460071151727334</v>
      </c>
      <c r="G25" s="4">
        <f t="shared" si="13"/>
        <v>0.28232347449607942</v>
      </c>
      <c r="H25" s="4">
        <f t="shared" si="13"/>
        <v>0.13492567656639942</v>
      </c>
      <c r="I25" s="4">
        <f t="shared" si="13"/>
        <v>4.1453069306544382E-2</v>
      </c>
      <c r="J25" s="4">
        <f t="shared" si="13"/>
        <v>8.4903876892922243E-3</v>
      </c>
      <c r="K25" s="4">
        <f t="shared" si="13"/>
        <v>1.1593300459274538E-3</v>
      </c>
      <c r="L25" s="4">
        <f t="shared" si="13"/>
        <v>1.017656322586921E-4</v>
      </c>
      <c r="M25" s="4">
        <f t="shared" si="13"/>
        <v>5.2108908084269953E-6</v>
      </c>
      <c r="N25" s="4">
        <f t="shared" si="13"/>
        <v>1.1858787649700016E-7</v>
      </c>
      <c r="P25" s="1">
        <f t="shared" si="11"/>
        <v>0.17</v>
      </c>
      <c r="Q25" s="4">
        <f t="shared" si="5"/>
        <v>3.1110305568231404E-3</v>
      </c>
      <c r="R25" s="4">
        <f t="shared" si="5"/>
        <v>5.734791267396875E-3</v>
      </c>
      <c r="S25" s="4">
        <f t="shared" si="5"/>
        <v>4.6983832070239461E-3</v>
      </c>
      <c r="T25" s="4">
        <f t="shared" si="5"/>
        <v>2.2454120547624485E-3</v>
      </c>
      <c r="U25" s="4">
        <f t="shared" si="5"/>
        <v>6.8985551080051101E-4</v>
      </c>
      <c r="V25" s="4">
        <f t="shared" si="5"/>
        <v>1.4129570703143001E-4</v>
      </c>
      <c r="W25" s="4">
        <f t="shared" si="5"/>
        <v>1.9293389715135044E-5</v>
      </c>
      <c r="X25" s="4">
        <f t="shared" si="5"/>
        <v>1.6935677718965347E-6</v>
      </c>
      <c r="Y25" s="4">
        <f t="shared" si="5"/>
        <v>8.6718831693497101E-8</v>
      </c>
      <c r="Z25" s="4">
        <f t="shared" si="5"/>
        <v>1.9735209354611165E-9</v>
      </c>
      <c r="AA25" s="1">
        <f t="shared" si="6"/>
        <v>5.734791267396875E-3</v>
      </c>
      <c r="AB25" s="1">
        <f t="shared" si="12"/>
        <v>0.17</v>
      </c>
      <c r="AC25" s="4">
        <f t="shared" si="7"/>
        <v>3.1110305569499573E-5</v>
      </c>
      <c r="AD25" s="4">
        <f t="shared" si="7"/>
        <v>5.7347912676306457E-5</v>
      </c>
      <c r="AE25" s="4">
        <f t="shared" si="7"/>
        <v>4.6983832072154688E-5</v>
      </c>
      <c r="AF25" s="4">
        <f t="shared" si="7"/>
        <v>2.2454120548539794E-5</v>
      </c>
      <c r="AG25" s="4">
        <f t="shared" si="7"/>
        <v>6.8985551082863197E-6</v>
      </c>
      <c r="AH25" s="4">
        <f t="shared" si="7"/>
        <v>1.4129570703718972E-6</v>
      </c>
      <c r="AI25" s="4">
        <f t="shared" si="7"/>
        <v>1.9293389715921511E-7</v>
      </c>
      <c r="AJ25" s="4">
        <f t="shared" si="7"/>
        <v>1.6935677719655706E-8</v>
      </c>
      <c r="AK25" s="4">
        <f t="shared" si="7"/>
        <v>8.6718831697032067E-10</v>
      </c>
      <c r="AL25" s="4">
        <f t="shared" si="7"/>
        <v>1.9735209355415642E-11</v>
      </c>
    </row>
    <row r="26" spans="2:38" x14ac:dyDescent="0.45">
      <c r="B26" s="1">
        <f t="shared" si="8"/>
        <v>0.18000000000000002</v>
      </c>
      <c r="C26" s="1">
        <f t="shared" si="9"/>
        <v>2.3369279968413967E-2</v>
      </c>
      <c r="D26" s="1">
        <f t="shared" si="10"/>
        <v>2.336927996936658E-4</v>
      </c>
      <c r="E26" s="4">
        <f t="shared" si="13"/>
        <v>0.16761955040970802</v>
      </c>
      <c r="F26" s="4">
        <f t="shared" si="13"/>
        <v>0.3311508191021062</v>
      </c>
      <c r="G26" s="4">
        <f t="shared" si="13"/>
        <v>0.29076657287014201</v>
      </c>
      <c r="H26" s="4">
        <f t="shared" si="13"/>
        <v>0.1489292202505606</v>
      </c>
      <c r="I26" s="4">
        <f t="shared" si="13"/>
        <v>4.903767008250165E-2</v>
      </c>
      <c r="J26" s="4">
        <f t="shared" si="13"/>
        <v>1.0764366603475973E-2</v>
      </c>
      <c r="K26" s="4">
        <f t="shared" si="13"/>
        <v>1.5752731614842887E-3</v>
      </c>
      <c r="L26" s="4">
        <f t="shared" si="13"/>
        <v>1.4819642982604798E-4</v>
      </c>
      <c r="M26" s="4">
        <f t="shared" si="13"/>
        <v>8.1327309050880091E-6</v>
      </c>
      <c r="N26" s="4">
        <f t="shared" si="13"/>
        <v>1.9835929036800014E-7</v>
      </c>
      <c r="P26" s="1">
        <f t="shared" si="11"/>
        <v>0.18000000000000002</v>
      </c>
      <c r="Q26" s="4">
        <f t="shared" si="5"/>
        <v>3.9171482017041452E-3</v>
      </c>
      <c r="R26" s="4">
        <f t="shared" si="5"/>
        <v>7.7387562033667274E-3</v>
      </c>
      <c r="S26" s="4">
        <f t="shared" si="5"/>
        <v>6.7950054468585899E-3</v>
      </c>
      <c r="T26" s="4">
        <f t="shared" si="5"/>
        <v>3.4803686435129376E-3</v>
      </c>
      <c r="U26" s="4">
        <f t="shared" si="5"/>
        <v>1.1459750411566987E-3</v>
      </c>
      <c r="V26" s="4">
        <f t="shared" si="5"/>
        <v>2.5155549683927533E-4</v>
      </c>
      <c r="W26" s="4">
        <f t="shared" si="5"/>
        <v>3.6812999537454926E-5</v>
      </c>
      <c r="X26" s="4">
        <f t="shared" si="5"/>
        <v>3.4632438589243292E-6</v>
      </c>
      <c r="Y26" s="4">
        <f t="shared" si="5"/>
        <v>1.9005606542877439E-7</v>
      </c>
      <c r="Z26" s="4">
        <f t="shared" si="5"/>
        <v>4.6355137909457147E-9</v>
      </c>
      <c r="AA26" s="1">
        <f t="shared" si="6"/>
        <v>7.7387562033667274E-3</v>
      </c>
      <c r="AB26" s="1">
        <f t="shared" si="12"/>
        <v>0.18000000000000002</v>
      </c>
      <c r="AC26" s="4">
        <f t="shared" si="7"/>
        <v>3.9171482018638221E-5</v>
      </c>
      <c r="AD26" s="4">
        <f t="shared" si="7"/>
        <v>7.7387562036821864E-5</v>
      </c>
      <c r="AE26" s="4">
        <f t="shared" si="7"/>
        <v>6.7950054471355782E-5</v>
      </c>
      <c r="AF26" s="4">
        <f t="shared" si="7"/>
        <v>3.4803686436548098E-5</v>
      </c>
      <c r="AG26" s="4">
        <f t="shared" si="7"/>
        <v>1.1459750412034127E-5</v>
      </c>
      <c r="AH26" s="4">
        <f t="shared" si="7"/>
        <v>2.5155549684952964E-6</v>
      </c>
      <c r="AI26" s="4">
        <f t="shared" si="7"/>
        <v>3.6812999538955557E-7</v>
      </c>
      <c r="AJ26" s="4">
        <f t="shared" si="7"/>
        <v>3.4632438590655036E-8</v>
      </c>
      <c r="AK26" s="4">
        <f t="shared" si="7"/>
        <v>1.9005606543652175E-9</v>
      </c>
      <c r="AL26" s="4">
        <f t="shared" si="7"/>
        <v>4.635513791134675E-11</v>
      </c>
    </row>
    <row r="27" spans="2:38" x14ac:dyDescent="0.45">
      <c r="B27" s="1">
        <f t="shared" si="8"/>
        <v>0.19000000000000003</v>
      </c>
      <c r="C27" s="1">
        <f t="shared" si="9"/>
        <v>3.2089934819067266E-2</v>
      </c>
      <c r="D27" s="1">
        <f t="shared" si="10"/>
        <v>3.2089934820375368E-4</v>
      </c>
      <c r="E27" s="4">
        <f t="shared" si="13"/>
        <v>0.1500946352969991</v>
      </c>
      <c r="F27" s="4">
        <f t="shared" si="13"/>
        <v>0.31686645229366478</v>
      </c>
      <c r="G27" s="4">
        <f t="shared" si="13"/>
        <v>0.29730679474467325</v>
      </c>
      <c r="H27" s="4">
        <f t="shared" si="13"/>
        <v>0.16272347202074702</v>
      </c>
      <c r="I27" s="4">
        <f t="shared" si="13"/>
        <v>5.7254554970262904E-2</v>
      </c>
      <c r="J27" s="4">
        <f t="shared" si="13"/>
        <v>1.3430080795493772E-2</v>
      </c>
      <c r="K27" s="4">
        <f t="shared" si="13"/>
        <v>2.1001772437397653E-3</v>
      </c>
      <c r="L27" s="4">
        <f t="shared" si="13"/>
        <v>2.111289292648444E-4</v>
      </c>
      <c r="M27" s="4">
        <f t="shared" si="13"/>
        <v>1.2381017456888993E-5</v>
      </c>
      <c r="N27" s="4">
        <f t="shared" si="13"/>
        <v>3.2268769777900048E-7</v>
      </c>
      <c r="P27" s="1">
        <f t="shared" si="11"/>
        <v>0.19000000000000003</v>
      </c>
      <c r="Q27" s="4">
        <f t="shared" si="5"/>
        <v>4.8165270633723743E-3</v>
      </c>
      <c r="R27" s="4">
        <f t="shared" si="5"/>
        <v>1.016822380045279E-2</v>
      </c>
      <c r="S27" s="4">
        <f t="shared" si="5"/>
        <v>9.5405556646223754E-3</v>
      </c>
      <c r="T27" s="4">
        <f t="shared" si="5"/>
        <v>5.2217856106780876E-3</v>
      </c>
      <c r="U27" s="4">
        <f t="shared" si="5"/>
        <v>1.8372949370904404E-3</v>
      </c>
      <c r="V27" s="4">
        <f t="shared" si="5"/>
        <v>4.3097041734220222E-4</v>
      </c>
      <c r="W27" s="4">
        <f t="shared" si="5"/>
        <v>6.7394550860097417E-5</v>
      </c>
      <c r="X27" s="4">
        <f t="shared" si="5"/>
        <v>6.7751135785283203E-6</v>
      </c>
      <c r="Y27" s="4">
        <f t="shared" si="5"/>
        <v>3.9730604318530174E-7</v>
      </c>
      <c r="Z27" s="4">
        <f t="shared" si="5"/>
        <v>1.0355027188643002E-8</v>
      </c>
      <c r="AA27" s="1">
        <f t="shared" si="6"/>
        <v>1.016822380045279E-2</v>
      </c>
      <c r="AB27" s="1">
        <f t="shared" si="12"/>
        <v>0.19000000000000003</v>
      </c>
      <c r="AC27" s="4">
        <f t="shared" si="7"/>
        <v>4.816527063568713E-5</v>
      </c>
      <c r="AD27" s="4">
        <f t="shared" si="7"/>
        <v>1.0168223800867282E-4</v>
      </c>
      <c r="AE27" s="4">
        <f t="shared" si="7"/>
        <v>9.540555665011283E-5</v>
      </c>
      <c r="AF27" s="4">
        <f t="shared" si="7"/>
        <v>5.2217856108909463E-5</v>
      </c>
      <c r="AG27" s="4">
        <f t="shared" si="7"/>
        <v>1.837294937165335E-5</v>
      </c>
      <c r="AH27" s="4">
        <f t="shared" si="7"/>
        <v>4.3097041735977014E-6</v>
      </c>
      <c r="AI27" s="4">
        <f t="shared" si="7"/>
        <v>6.739455086284466E-7</v>
      </c>
      <c r="AJ27" s="4">
        <f t="shared" si="7"/>
        <v>6.7751135788044986E-8</v>
      </c>
      <c r="AK27" s="4">
        <f t="shared" si="7"/>
        <v>3.9730604320149731E-9</v>
      </c>
      <c r="AL27" s="4">
        <f t="shared" si="7"/>
        <v>1.0355027189065109E-10</v>
      </c>
    </row>
    <row r="28" spans="2:38" x14ac:dyDescent="0.45">
      <c r="B28" s="1">
        <f t="shared" si="8"/>
        <v>0.20000000000000004</v>
      </c>
      <c r="C28" s="1">
        <f t="shared" si="9"/>
        <v>4.3184553984000076E-2</v>
      </c>
      <c r="D28" s="1">
        <f t="shared" si="10"/>
        <v>4.318455398576043E-4</v>
      </c>
      <c r="E28" s="4">
        <f t="shared" si="13"/>
        <v>0.13421772799999993</v>
      </c>
      <c r="F28" s="4">
        <f t="shared" si="13"/>
        <v>0.30198988799999998</v>
      </c>
      <c r="G28" s="4">
        <f t="shared" si="13"/>
        <v>0.30198988800000004</v>
      </c>
      <c r="H28" s="4">
        <f t="shared" si="13"/>
        <v>0.17616076800000002</v>
      </c>
      <c r="I28" s="4">
        <f t="shared" si="13"/>
        <v>6.6060288000000064E-2</v>
      </c>
      <c r="J28" s="4">
        <f t="shared" si="13"/>
        <v>1.651507200000002E-2</v>
      </c>
      <c r="K28" s="4">
        <f t="shared" si="13"/>
        <v>2.7525120000000012E-3</v>
      </c>
      <c r="L28" s="4">
        <f t="shared" si="13"/>
        <v>2.9491200000000031E-4</v>
      </c>
      <c r="M28" s="4">
        <f t="shared" si="13"/>
        <v>1.8432000000000033E-5</v>
      </c>
      <c r="N28" s="4">
        <f t="shared" si="13"/>
        <v>5.1200000000000077E-7</v>
      </c>
      <c r="P28" s="1">
        <f t="shared" si="11"/>
        <v>0.20000000000000004</v>
      </c>
      <c r="Q28" s="4">
        <f t="shared" si="5"/>
        <v>5.7961327204258352E-3</v>
      </c>
      <c r="R28" s="4">
        <f t="shared" si="5"/>
        <v>1.3041298620958135E-2</v>
      </c>
      <c r="S28" s="4">
        <f t="shared" si="5"/>
        <v>1.3041298620958139E-2</v>
      </c>
      <c r="T28" s="4">
        <f t="shared" si="5"/>
        <v>7.6074241955589143E-3</v>
      </c>
      <c r="U28" s="4">
        <f t="shared" si="5"/>
        <v>2.852784073334595E-3</v>
      </c>
      <c r="V28" s="4">
        <f t="shared" si="5"/>
        <v>7.1319601833364898E-4</v>
      </c>
      <c r="W28" s="4">
        <f t="shared" si="5"/>
        <v>1.1886600305560808E-4</v>
      </c>
      <c r="X28" s="4">
        <f t="shared" si="5"/>
        <v>1.2735643184529444E-5</v>
      </c>
      <c r="Y28" s="4">
        <f t="shared" si="5"/>
        <v>7.959776990330908E-7</v>
      </c>
      <c r="Z28" s="4">
        <f t="shared" si="5"/>
        <v>2.2110491639808072E-8</v>
      </c>
      <c r="AA28" s="1">
        <f t="shared" si="6"/>
        <v>1.3041298620958139E-2</v>
      </c>
      <c r="AB28" s="1">
        <f t="shared" si="12"/>
        <v>0.20000000000000004</v>
      </c>
      <c r="AC28" s="4">
        <f t="shared" si="7"/>
        <v>5.7961327206621061E-5</v>
      </c>
      <c r="AD28" s="4">
        <f t="shared" si="7"/>
        <v>1.3041298621489745E-4</v>
      </c>
      <c r="AE28" s="4">
        <f t="shared" si="7"/>
        <v>1.3041298621489748E-4</v>
      </c>
      <c r="AF28" s="4">
        <f t="shared" si="7"/>
        <v>7.6074241958690202E-5</v>
      </c>
      <c r="AG28" s="4">
        <f t="shared" si="7"/>
        <v>2.8527840734508846E-5</v>
      </c>
      <c r="AH28" s="4">
        <f t="shared" si="7"/>
        <v>7.1319601836272141E-6</v>
      </c>
      <c r="AI28" s="4">
        <f t="shared" si="7"/>
        <v>1.1886600306045348E-6</v>
      </c>
      <c r="AJ28" s="4">
        <f t="shared" si="7"/>
        <v>1.2735643185048595E-7</v>
      </c>
      <c r="AK28" s="4">
        <f t="shared" si="7"/>
        <v>7.9597769906553769E-9</v>
      </c>
      <c r="AL28" s="4">
        <f t="shared" si="7"/>
        <v>2.2110491640709374E-10</v>
      </c>
    </row>
    <row r="29" spans="2:38" x14ac:dyDescent="0.45">
      <c r="B29" s="1">
        <f t="shared" si="8"/>
        <v>0.21000000000000005</v>
      </c>
      <c r="C29" s="1">
        <f t="shared" si="9"/>
        <v>5.7060957304490165E-2</v>
      </c>
      <c r="D29" s="1">
        <f t="shared" si="10"/>
        <v>5.7060957306816174E-4</v>
      </c>
      <c r="E29" s="4">
        <f t="shared" si="13"/>
        <v>0.11985159598261823</v>
      </c>
      <c r="F29" s="4">
        <f t="shared" si="13"/>
        <v>0.28673356507234005</v>
      </c>
      <c r="G29" s="4">
        <f t="shared" si="13"/>
        <v>0.30488125906426039</v>
      </c>
      <c r="H29" s="4">
        <f t="shared" si="13"/>
        <v>0.18910356574871848</v>
      </c>
      <c r="I29" s="4">
        <f t="shared" si="13"/>
        <v>7.5402054697273846E-2</v>
      </c>
      <c r="J29" s="4">
        <f t="shared" si="13"/>
        <v>2.0043584160034805E-2</v>
      </c>
      <c r="K29" s="4">
        <f t="shared" si="13"/>
        <v>3.5520275726644021E-3</v>
      </c>
      <c r="L29" s="4">
        <f t="shared" si="13"/>
        <v>4.0466136903771722E-4</v>
      </c>
      <c r="M29" s="4">
        <f t="shared" si="13"/>
        <v>2.6892053005671022E-5</v>
      </c>
      <c r="N29" s="4">
        <f t="shared" si="13"/>
        <v>7.9428004658100234E-7</v>
      </c>
      <c r="P29" s="1">
        <f t="shared" si="11"/>
        <v>0.21000000000000005</v>
      </c>
      <c r="Q29" s="4">
        <f t="shared" si="5"/>
        <v>6.8388468012391835E-3</v>
      </c>
      <c r="R29" s="4">
        <f t="shared" si="5"/>
        <v>1.6361291714357049E-2</v>
      </c>
      <c r="S29" s="4">
        <f t="shared" si="5"/>
        <v>1.7396816506404966E-2</v>
      </c>
      <c r="T29" s="4">
        <f t="shared" si="5"/>
        <v>1.0790430491314474E-2</v>
      </c>
      <c r="U29" s="4">
        <f t="shared" si="5"/>
        <v>4.3025134237519753E-3</v>
      </c>
      <c r="V29" s="4">
        <f t="shared" si="5"/>
        <v>1.1437060999847013E-3</v>
      </c>
      <c r="W29" s="4">
        <f t="shared" si="5"/>
        <v>2.0268209366817528E-4</v>
      </c>
      <c r="X29" s="4">
        <f t="shared" si="5"/>
        <v>2.3090365101437721E-5</v>
      </c>
      <c r="Y29" s="4">
        <f t="shared" si="5"/>
        <v>1.5344862883866806E-6</v>
      </c>
      <c r="Z29" s="4">
        <f t="shared" si="5"/>
        <v>4.5322379825767033E-8</v>
      </c>
      <c r="AA29" s="1">
        <f t="shared" si="6"/>
        <v>1.7396816506404966E-2</v>
      </c>
      <c r="AB29" s="1">
        <f t="shared" si="12"/>
        <v>0.21000000000000005</v>
      </c>
      <c r="AC29" s="4">
        <f t="shared" si="7"/>
        <v>6.8388468015179586E-5</v>
      </c>
      <c r="AD29" s="4">
        <f t="shared" si="7"/>
        <v>1.6361291715023994E-4</v>
      </c>
      <c r="AE29" s="4">
        <f t="shared" si="7"/>
        <v>1.739681650711412E-4</v>
      </c>
      <c r="AF29" s="4">
        <f t="shared" si="7"/>
        <v>1.079043049175433E-4</v>
      </c>
      <c r="AG29" s="4">
        <f t="shared" si="7"/>
        <v>4.302513423927361E-5</v>
      </c>
      <c r="AH29" s="4">
        <f t="shared" si="7"/>
        <v>1.1437061000313229E-5</v>
      </c>
      <c r="AI29" s="4">
        <f t="shared" si="7"/>
        <v>2.0268209367643731E-6</v>
      </c>
      <c r="AJ29" s="4">
        <f t="shared" si="7"/>
        <v>2.3090365102378965E-7</v>
      </c>
      <c r="AK29" s="4">
        <f t="shared" si="7"/>
        <v>1.5344862884492316E-8</v>
      </c>
      <c r="AL29" s="4">
        <f t="shared" si="7"/>
        <v>4.5322379827614535E-10</v>
      </c>
    </row>
    <row r="30" spans="2:38" x14ac:dyDescent="0.45">
      <c r="B30" s="1">
        <f t="shared" si="8"/>
        <v>0.22000000000000006</v>
      </c>
      <c r="C30" s="1">
        <f t="shared" si="9"/>
        <v>7.41481488515425E-2</v>
      </c>
      <c r="D30" s="1">
        <f t="shared" si="10"/>
        <v>7.4148148854565044E-4</v>
      </c>
      <c r="E30" s="4">
        <f t="shared" si="13"/>
        <v>0.10686892091328454</v>
      </c>
      <c r="F30" s="4">
        <f t="shared" si="13"/>
        <v>0.27128264539526087</v>
      </c>
      <c r="G30" s="4">
        <f t="shared" si="13"/>
        <v>0.30606247172798673</v>
      </c>
      <c r="H30" s="4">
        <f t="shared" si="13"/>
        <v>0.20142572925688018</v>
      </c>
      <c r="I30" s="4">
        <f t="shared" si="13"/>
        <v>8.5218577762526254E-2</v>
      </c>
      <c r="J30" s="4">
        <f t="shared" si="13"/>
        <v>2.4036009112507424E-2</v>
      </c>
      <c r="K30" s="4">
        <f t="shared" si="13"/>
        <v>4.5195914570526812E-3</v>
      </c>
      <c r="L30" s="4">
        <f t="shared" si="13"/>
        <v>5.463242420613131E-4</v>
      </c>
      <c r="M30" s="4">
        <f t="shared" si="13"/>
        <v>3.8522863222272019E-5</v>
      </c>
      <c r="N30" s="4">
        <f t="shared" si="13"/>
        <v>1.207269217792002E-6</v>
      </c>
      <c r="P30" s="1">
        <f t="shared" si="11"/>
        <v>0.22000000000000006</v>
      </c>
      <c r="Q30" s="4">
        <f t="shared" si="5"/>
        <v>7.9241326554819452E-3</v>
      </c>
      <c r="R30" s="4">
        <f t="shared" si="5"/>
        <v>2.0115105971608024E-2</v>
      </c>
      <c r="S30" s="4">
        <f t="shared" si="5"/>
        <v>2.2693965711557778E-2</v>
      </c>
      <c r="T30" s="4">
        <f t="shared" si="5"/>
        <v>1.4935344955469651E-2</v>
      </c>
      <c r="U30" s="4">
        <f t="shared" si="5"/>
        <v>6.3187997888525466E-3</v>
      </c>
      <c r="V30" s="4">
        <f t="shared" si="5"/>
        <v>1.7822255814712324E-3</v>
      </c>
      <c r="W30" s="4">
        <f t="shared" si="5"/>
        <v>3.3511934010570205E-4</v>
      </c>
      <c r="X30" s="4">
        <f t="shared" si="5"/>
        <v>4.0508931221568382E-5</v>
      </c>
      <c r="Y30" s="4">
        <f t="shared" si="5"/>
        <v>2.8563989963926379E-6</v>
      </c>
      <c r="Z30" s="4">
        <f t="shared" si="5"/>
        <v>8.9516777664726647E-8</v>
      </c>
      <c r="AA30" s="1">
        <f t="shared" si="6"/>
        <v>2.2693965711557778E-2</v>
      </c>
      <c r="AB30" s="1">
        <f t="shared" si="12"/>
        <v>0.22000000000000006</v>
      </c>
      <c r="AC30" s="4">
        <f t="shared" si="7"/>
        <v>7.9241326558049613E-5</v>
      </c>
      <c r="AD30" s="4">
        <f t="shared" si="7"/>
        <v>2.0115105972427988E-4</v>
      </c>
      <c r="AE30" s="4">
        <f t="shared" si="7"/>
        <v>2.2693965712482865E-4</v>
      </c>
      <c r="AF30" s="4">
        <f t="shared" si="7"/>
        <v>1.4935344956078469E-4</v>
      </c>
      <c r="AG30" s="4">
        <f t="shared" si="7"/>
        <v>6.3187997891101229E-5</v>
      </c>
      <c r="AH30" s="4">
        <f t="shared" si="7"/>
        <v>1.7822255815438822E-5</v>
      </c>
      <c r="AI30" s="4">
        <f t="shared" si="7"/>
        <v>3.3511934011936269E-6</v>
      </c>
      <c r="AJ30" s="4">
        <f t="shared" si="7"/>
        <v>4.0508931223219669E-7</v>
      </c>
      <c r="AK30" s="4">
        <f t="shared" si="7"/>
        <v>2.8563989965090748E-8</v>
      </c>
      <c r="AL30" s="4">
        <f t="shared" si="7"/>
        <v>8.9516777668375668E-10</v>
      </c>
    </row>
    <row r="31" spans="2:38" x14ac:dyDescent="0.45">
      <c r="B31" s="1">
        <f t="shared" si="8"/>
        <v>0.23000000000000007</v>
      </c>
      <c r="C31" s="1">
        <f t="shared" si="9"/>
        <v>9.4889249535778417E-2</v>
      </c>
      <c r="D31" s="1">
        <f t="shared" si="10"/>
        <v>9.4889249539646442E-4</v>
      </c>
      <c r="E31" s="4">
        <f t="shared" si="13"/>
        <v>9.515169444917139E-2</v>
      </c>
      <c r="F31" s="4">
        <f t="shared" si="13"/>
        <v>0.25579741235036985</v>
      </c>
      <c r="G31" s="4">
        <f t="shared" si="13"/>
        <v>0.30562807709394857</v>
      </c>
      <c r="H31" s="4">
        <f t="shared" si="13"/>
        <v>0.2130135082776006</v>
      </c>
      <c r="I31" s="4">
        <f t="shared" si="13"/>
        <v>9.5441117345158782E-2</v>
      </c>
      <c r="J31" s="4">
        <f t="shared" si="13"/>
        <v>2.8508385700502004E-2</v>
      </c>
      <c r="K31" s="4">
        <f t="shared" si="13"/>
        <v>5.6769945550783161E-3</v>
      </c>
      <c r="L31" s="4">
        <f t="shared" si="13"/>
        <v>7.2673956270947007E-4</v>
      </c>
      <c r="M31" s="4">
        <f t="shared" si="13"/>
        <v>5.426951279973319E-5</v>
      </c>
      <c r="N31" s="4">
        <f t="shared" si="13"/>
        <v>1.8011526614630023E-6</v>
      </c>
      <c r="P31" s="1">
        <f t="shared" si="11"/>
        <v>0.23000000000000007</v>
      </c>
      <c r="Q31" s="4">
        <f t="shared" si="5"/>
        <v>9.0288728783395663E-3</v>
      </c>
      <c r="R31" s="4">
        <f t="shared" si="5"/>
        <v>2.4272424491120652E-2</v>
      </c>
      <c r="S31" s="4">
        <f t="shared" si="5"/>
        <v>2.900081887250781E-2</v>
      </c>
      <c r="T31" s="4">
        <f t="shared" si="5"/>
        <v>2.0212691941444844E-2</v>
      </c>
      <c r="U31" s="4">
        <f t="shared" si="5"/>
        <v>9.0563359997382822E-3</v>
      </c>
      <c r="V31" s="4">
        <f t="shared" si="5"/>
        <v>2.7051393245971517E-3</v>
      </c>
      <c r="W31" s="4">
        <f t="shared" si="5"/>
        <v>5.3868575295008174E-4</v>
      </c>
      <c r="X31" s="4">
        <f t="shared" si="5"/>
        <v>6.8959771713461392E-5</v>
      </c>
      <c r="Y31" s="4">
        <f t="shared" si="5"/>
        <v>5.1495933422390035E-6</v>
      </c>
      <c r="Z31" s="4">
        <f t="shared" si="5"/>
        <v>1.7091002434559425E-7</v>
      </c>
      <c r="AA31" s="1">
        <f t="shared" si="6"/>
        <v>2.900081887250781E-2</v>
      </c>
      <c r="AB31" s="1">
        <f t="shared" si="12"/>
        <v>0.23000000000000007</v>
      </c>
      <c r="AC31" s="4">
        <f t="shared" si="7"/>
        <v>9.0288728787076152E-5</v>
      </c>
      <c r="AD31" s="4">
        <f t="shared" si="7"/>
        <v>2.4272424492110083E-4</v>
      </c>
      <c r="AE31" s="4">
        <f t="shared" si="7"/>
        <v>2.9000818873689988E-4</v>
      </c>
      <c r="AF31" s="4">
        <f t="shared" si="7"/>
        <v>2.0212691942268784E-4</v>
      </c>
      <c r="AG31" s="4">
        <f t="shared" si="7"/>
        <v>9.0563360001074504E-5</v>
      </c>
      <c r="AH31" s="4">
        <f t="shared" si="7"/>
        <v>2.7051393247074229E-5</v>
      </c>
      <c r="AI31" s="4">
        <f t="shared" si="7"/>
        <v>5.3868575297204045E-6</v>
      </c>
      <c r="AJ31" s="4">
        <f t="shared" si="7"/>
        <v>6.8959771716272436E-7</v>
      </c>
      <c r="AK31" s="4">
        <f t="shared" si="7"/>
        <v>5.1495933424489194E-8</v>
      </c>
      <c r="AL31" s="4">
        <f t="shared" si="7"/>
        <v>1.7091002435256115E-9</v>
      </c>
    </row>
    <row r="32" spans="2:38" x14ac:dyDescent="0.45">
      <c r="B32" s="1">
        <f t="shared" si="8"/>
        <v>0.24000000000000007</v>
      </c>
      <c r="C32" s="1">
        <f t="shared" si="9"/>
        <v>0.11973336476433653</v>
      </c>
      <c r="D32" s="1">
        <f t="shared" si="10"/>
        <v>1.197333647692173E-3</v>
      </c>
      <c r="E32" s="4">
        <f t="shared" si="13"/>
        <v>8.4590643846578134E-2</v>
      </c>
      <c r="F32" s="4">
        <f t="shared" si="13"/>
        <v>0.2404155140902747</v>
      </c>
      <c r="G32" s="4">
        <f t="shared" si="13"/>
        <v>0.30368275464034716</v>
      </c>
      <c r="H32" s="4">
        <f t="shared" si="13"/>
        <v>0.22376624026130854</v>
      </c>
      <c r="I32" s="4">
        <f t="shared" si="13"/>
        <v>0.10599453486061987</v>
      </c>
      <c r="J32" s="4">
        <f t="shared" si="13"/>
        <v>3.3471958377037869E-2</v>
      </c>
      <c r="K32" s="4">
        <f t="shared" si="13"/>
        <v>7.0467280793763878E-3</v>
      </c>
      <c r="L32" s="4">
        <f t="shared" si="13"/>
        <v>9.5369252202086589E-4</v>
      </c>
      <c r="M32" s="4">
        <f t="shared" si="13"/>
        <v>7.5291514896384191E-5</v>
      </c>
      <c r="N32" s="4">
        <f t="shared" si="13"/>
        <v>2.6418075402240102E-6</v>
      </c>
      <c r="P32" s="1">
        <f t="shared" si="11"/>
        <v>0.24000000000000007</v>
      </c>
      <c r="Q32" s="4">
        <f t="shared" si="5"/>
        <v>1.012832241533242E-2</v>
      </c>
      <c r="R32" s="4">
        <f t="shared" si="5"/>
        <v>2.8785758443576351E-2</v>
      </c>
      <c r="S32" s="4">
        <f t="shared" si="5"/>
        <v>3.6360958033991198E-2</v>
      </c>
      <c r="T32" s="4">
        <f t="shared" si="5"/>
        <v>2.6792284867151423E-2</v>
      </c>
      <c r="U32" s="4">
        <f t="shared" si="5"/>
        <v>1.2691082305492783E-2</v>
      </c>
      <c r="V32" s="4">
        <f t="shared" si="5"/>
        <v>4.0077102017345651E-3</v>
      </c>
      <c r="W32" s="4">
        <f t="shared" si="5"/>
        <v>8.437284635230656E-4</v>
      </c>
      <c r="X32" s="4">
        <f t="shared" si="5"/>
        <v>1.1418881461214439E-4</v>
      </c>
      <c r="Y32" s="4">
        <f t="shared" si="5"/>
        <v>9.0149064167482455E-6</v>
      </c>
      <c r="Z32" s="4">
        <f t="shared" si="5"/>
        <v>3.163125058508161E-7</v>
      </c>
      <c r="AA32" s="1">
        <f t="shared" si="6"/>
        <v>3.6360958033991198E-2</v>
      </c>
      <c r="AB32" s="1">
        <f t="shared" si="12"/>
        <v>0.24000000000000007</v>
      </c>
      <c r="AC32" s="4">
        <f t="shared" si="7"/>
        <v>1.0128322415745287E-4</v>
      </c>
      <c r="AD32" s="4">
        <f t="shared" si="7"/>
        <v>2.8785758444749759E-4</v>
      </c>
      <c r="AE32" s="4">
        <f t="shared" si="7"/>
        <v>3.6360958035473398E-4</v>
      </c>
      <c r="AF32" s="4">
        <f t="shared" si="7"/>
        <v>2.6792284868243572E-4</v>
      </c>
      <c r="AG32" s="4">
        <f t="shared" si="7"/>
        <v>1.2691082306010116E-4</v>
      </c>
      <c r="AH32" s="4">
        <f t="shared" si="7"/>
        <v>4.0077102018979333E-5</v>
      </c>
      <c r="AI32" s="4">
        <f t="shared" si="7"/>
        <v>8.4372846355745898E-6</v>
      </c>
      <c r="AJ32" s="4">
        <f t="shared" si="7"/>
        <v>1.1418881461679914E-6</v>
      </c>
      <c r="AK32" s="4">
        <f t="shared" si="7"/>
        <v>9.014906417115725E-8</v>
      </c>
      <c r="AL32" s="4">
        <f t="shared" si="7"/>
        <v>3.1631250586371012E-9</v>
      </c>
    </row>
    <row r="33" spans="2:38" x14ac:dyDescent="0.45">
      <c r="B33" s="1">
        <f t="shared" si="8"/>
        <v>0.25000000000000006</v>
      </c>
      <c r="C33" s="1">
        <f t="shared" si="9"/>
        <v>0.14912652969360368</v>
      </c>
      <c r="D33" s="1">
        <f t="shared" si="10"/>
        <v>1.4912652969968261E-3</v>
      </c>
      <c r="E33" s="4">
        <f t="shared" si="13"/>
        <v>7.5084686279296861E-2</v>
      </c>
      <c r="F33" s="4">
        <f t="shared" si="13"/>
        <v>0.22525405883789057</v>
      </c>
      <c r="G33" s="4">
        <f t="shared" si="13"/>
        <v>0.3003387451171875</v>
      </c>
      <c r="H33" s="4">
        <f t="shared" si="13"/>
        <v>0.23359680175781256</v>
      </c>
      <c r="I33" s="4">
        <f t="shared" si="13"/>
        <v>0.11679840087890629</v>
      </c>
      <c r="J33" s="4">
        <f t="shared" si="13"/>
        <v>3.8932800292968785E-2</v>
      </c>
      <c r="K33" s="4">
        <f t="shared" si="13"/>
        <v>8.6517333984375156E-3</v>
      </c>
      <c r="L33" s="4">
        <f t="shared" si="13"/>
        <v>1.2359619140625E-3</v>
      </c>
      <c r="M33" s="4">
        <f t="shared" si="13"/>
        <v>1.0299682617187515E-4</v>
      </c>
      <c r="N33" s="4">
        <f t="shared" si="13"/>
        <v>3.8146972656250076E-6</v>
      </c>
      <c r="P33" s="1">
        <f t="shared" si="11"/>
        <v>0.25000000000000006</v>
      </c>
      <c r="Q33" s="4">
        <f t="shared" si="5"/>
        <v>1.119711869796448E-2</v>
      </c>
      <c r="R33" s="4">
        <f t="shared" si="5"/>
        <v>3.3591356093893437E-2</v>
      </c>
      <c r="S33" s="4">
        <f t="shared" si="5"/>
        <v>4.4788474791857928E-2</v>
      </c>
      <c r="T33" s="4">
        <f t="shared" si="5"/>
        <v>3.4835480393667288E-2</v>
      </c>
      <c r="U33" s="4">
        <f t="shared" si="5"/>
        <v>1.7417740196833644E-2</v>
      </c>
      <c r="V33" s="4">
        <f t="shared" si="5"/>
        <v>5.8059133989445512E-3</v>
      </c>
      <c r="W33" s="4">
        <f t="shared" si="5"/>
        <v>1.2902029775432348E-3</v>
      </c>
      <c r="X33" s="4">
        <f t="shared" ref="V33:Z64" si="14">$C33*L33</f>
        <v>1.8431471107760466E-4</v>
      </c>
      <c r="Y33" s="4">
        <f t="shared" si="14"/>
        <v>1.5359559256467078E-5</v>
      </c>
      <c r="Z33" s="4">
        <f t="shared" si="14"/>
        <v>5.688725650543365E-7</v>
      </c>
      <c r="AA33" s="1">
        <f t="shared" si="6"/>
        <v>4.4788474791857928E-2</v>
      </c>
      <c r="AB33" s="1">
        <f t="shared" si="12"/>
        <v>0.25000000000000006</v>
      </c>
      <c r="AC33" s="4">
        <f t="shared" si="7"/>
        <v>1.1197118698420915E-4</v>
      </c>
      <c r="AD33" s="4">
        <f t="shared" si="7"/>
        <v>3.3591356095262741E-4</v>
      </c>
      <c r="AE33" s="4">
        <f t="shared" si="7"/>
        <v>4.4788474793683666E-4</v>
      </c>
      <c r="AF33" s="4">
        <f t="shared" si="7"/>
        <v>3.4835480395087304E-4</v>
      </c>
      <c r="AG33" s="4">
        <f t="shared" si="7"/>
        <v>1.7417740197543652E-4</v>
      </c>
      <c r="AH33" s="4">
        <f t="shared" ref="AH33:AL64" si="15">V33/$AC$4</f>
        <v>5.8059133991812208E-5</v>
      </c>
      <c r="AI33" s="4">
        <f t="shared" si="15"/>
        <v>1.2902029775958281E-5</v>
      </c>
      <c r="AJ33" s="4">
        <f t="shared" si="15"/>
        <v>1.8431471108511798E-6</v>
      </c>
      <c r="AK33" s="4">
        <f t="shared" si="15"/>
        <v>1.5359559257093189E-7</v>
      </c>
      <c r="AL33" s="4">
        <f t="shared" si="15"/>
        <v>5.6887256507752576E-9</v>
      </c>
    </row>
    <row r="34" spans="2:38" x14ac:dyDescent="0.45">
      <c r="B34" s="1">
        <f t="shared" si="8"/>
        <v>0.26000000000000006</v>
      </c>
      <c r="C34" s="1">
        <f t="shared" si="9"/>
        <v>0.18350190126758997</v>
      </c>
      <c r="D34" s="1">
        <f t="shared" si="10"/>
        <v>1.8350190127507016E-3</v>
      </c>
      <c r="E34" s="4">
        <f t="shared" si="13"/>
        <v>6.6540410775079398E-2</v>
      </c>
      <c r="F34" s="4">
        <f t="shared" si="13"/>
        <v>0.21041156920768353</v>
      </c>
      <c r="G34" s="4">
        <f t="shared" si="13"/>
        <v>0.2957135567243121</v>
      </c>
      <c r="H34" s="4">
        <f t="shared" si="13"/>
        <v>0.24243183479200364</v>
      </c>
      <c r="I34" s="4">
        <f t="shared" si="13"/>
        <v>0.12776812914713709</v>
      </c>
      <c r="J34" s="4">
        <f t="shared" si="13"/>
        <v>4.48915048354806E-2</v>
      </c>
      <c r="K34" s="4">
        <f t="shared" si="13"/>
        <v>1.051512725876122E-2</v>
      </c>
      <c r="L34" s="4">
        <f t="shared" si="13"/>
        <v>1.5833589308559388E-3</v>
      </c>
      <c r="M34" s="4">
        <f t="shared" si="13"/>
        <v>1.3907882500761599E-4</v>
      </c>
      <c r="N34" s="4">
        <f t="shared" si="13"/>
        <v>5.4295036789760194E-6</v>
      </c>
      <c r="P34" s="1">
        <f t="shared" si="11"/>
        <v>0.26000000000000006</v>
      </c>
      <c r="Q34" s="4">
        <f t="shared" ref="Q34:Z65" si="16">$C34*E34</f>
        <v>1.22102918883535E-2</v>
      </c>
      <c r="R34" s="4">
        <f t="shared" si="16"/>
        <v>3.8610922998307019E-2</v>
      </c>
      <c r="S34" s="4">
        <f t="shared" si="16"/>
        <v>5.4263999889512589E-2</v>
      </c>
      <c r="T34" s="4">
        <f t="shared" si="16"/>
        <v>4.4486702612122939E-2</v>
      </c>
      <c r="U34" s="4">
        <f t="shared" si="16"/>
        <v>2.3445694619902636E-2</v>
      </c>
      <c r="V34" s="4">
        <f t="shared" si="14"/>
        <v>8.2376764880738983E-3</v>
      </c>
      <c r="W34" s="4">
        <f t="shared" si="14"/>
        <v>1.9295458440533454E-3</v>
      </c>
      <c r="X34" s="4">
        <f t="shared" si="14"/>
        <v>2.9054937420108329E-4</v>
      </c>
      <c r="Y34" s="4">
        <f t="shared" si="14"/>
        <v>2.5521228814959972E-5</v>
      </c>
      <c r="Z34" s="4">
        <f t="shared" si="14"/>
        <v>9.9632424803147402E-7</v>
      </c>
      <c r="AA34" s="1">
        <f t="shared" si="6"/>
        <v>5.4263999889512589E-2</v>
      </c>
      <c r="AB34" s="1">
        <f t="shared" si="12"/>
        <v>0.26000000000000006</v>
      </c>
      <c r="AC34" s="4">
        <f t="shared" ref="AC34:AL65" si="17">Q34/$AC$4</f>
        <v>1.2210291888851234E-4</v>
      </c>
      <c r="AD34" s="4">
        <f t="shared" si="17"/>
        <v>3.8610922999880937E-4</v>
      </c>
      <c r="AE34" s="4">
        <f t="shared" si="17"/>
        <v>5.4263999891724583E-4</v>
      </c>
      <c r="AF34" s="4">
        <f t="shared" si="17"/>
        <v>4.4486702613936373E-4</v>
      </c>
      <c r="AG34" s="4">
        <f t="shared" si="17"/>
        <v>2.3445694620858365E-4</v>
      </c>
      <c r="AH34" s="4">
        <f t="shared" si="15"/>
        <v>8.2376764884096949E-5</v>
      </c>
      <c r="AI34" s="4">
        <f t="shared" si="15"/>
        <v>1.9295458441320005E-5</v>
      </c>
      <c r="AJ34" s="4">
        <f t="shared" si="15"/>
        <v>2.9054937421292711E-6</v>
      </c>
      <c r="AK34" s="4">
        <f t="shared" si="15"/>
        <v>2.552122881600031E-7</v>
      </c>
      <c r="AL34" s="4">
        <f t="shared" si="15"/>
        <v>9.9632424807208775E-9</v>
      </c>
    </row>
    <row r="35" spans="2:38" x14ac:dyDescent="0.45">
      <c r="B35" s="1">
        <f t="shared" si="8"/>
        <v>0.27000000000000007</v>
      </c>
      <c r="C35" s="1">
        <f t="shared" si="9"/>
        <v>0.22326938885791314</v>
      </c>
      <c r="D35" s="1">
        <f t="shared" si="10"/>
        <v>2.232693888670144E-3</v>
      </c>
      <c r="E35" s="4">
        <f t="shared" si="13"/>
        <v>5.8871586708267878E-2</v>
      </c>
      <c r="F35" s="4">
        <f t="shared" si="13"/>
        <v>0.19596980233026168</v>
      </c>
      <c r="G35" s="4">
        <f t="shared" si="13"/>
        <v>0.2899279267351817</v>
      </c>
      <c r="H35" s="4">
        <f t="shared" si="13"/>
        <v>0.25021177238789655</v>
      </c>
      <c r="I35" s="4">
        <f t="shared" si="13"/>
        <v>0.13881612029739471</v>
      </c>
      <c r="J35" s="4">
        <f t="shared" si="13"/>
        <v>5.1342948603145984E-2</v>
      </c>
      <c r="K35" s="4">
        <f t="shared" si="13"/>
        <v>1.2659905135022303E-2</v>
      </c>
      <c r="L35" s="4">
        <f t="shared" si="13"/>
        <v>2.0067559998763369E-3</v>
      </c>
      <c r="M35" s="4">
        <f t="shared" si="13"/>
        <v>1.8555620546801716E-4</v>
      </c>
      <c r="N35" s="4">
        <f t="shared" si="13"/>
        <v>7.6255974849870145E-6</v>
      </c>
      <c r="P35" s="1">
        <f t="shared" si="11"/>
        <v>0.27000000000000007</v>
      </c>
      <c r="Q35" s="4">
        <f t="shared" si="16"/>
        <v>1.3144223185450611E-2</v>
      </c>
      <c r="R35" s="4">
        <f t="shared" si="16"/>
        <v>4.3754058000883569E-2</v>
      </c>
      <c r="S35" s="4">
        <f t="shared" si="16"/>
        <v>6.4732031015005839E-2</v>
      </c>
      <c r="T35" s="4">
        <f t="shared" si="16"/>
        <v>5.5864629506100931E-2</v>
      </c>
      <c r="U35" s="4">
        <f t="shared" si="16"/>
        <v>3.0993390342425868E-2</v>
      </c>
      <c r="V35" s="4">
        <f t="shared" si="14"/>
        <v>1.1463308756787648E-2</v>
      </c>
      <c r="W35" s="4">
        <f t="shared" si="14"/>
        <v>2.8265692824955861E-3</v>
      </c>
      <c r="X35" s="4">
        <f t="shared" si="14"/>
        <v>4.4804718567934015E-4</v>
      </c>
      <c r="Y35" s="4">
        <f t="shared" si="14"/>
        <v>4.1429020593637553E-5</v>
      </c>
      <c r="Z35" s="4">
        <f t="shared" si="14"/>
        <v>1.7025624901494902E-6</v>
      </c>
      <c r="AA35" s="1">
        <f t="shared" si="6"/>
        <v>6.4732031015005839E-2</v>
      </c>
      <c r="AB35" s="1">
        <f t="shared" si="12"/>
        <v>0.27000000000000007</v>
      </c>
      <c r="AC35" s="4">
        <f t="shared" si="17"/>
        <v>1.3144223185986416E-4</v>
      </c>
      <c r="AD35" s="4">
        <f t="shared" si="17"/>
        <v>4.3754058002667143E-4</v>
      </c>
      <c r="AE35" s="4">
        <f t="shared" si="17"/>
        <v>6.4732031017644546E-4</v>
      </c>
      <c r="AF35" s="4">
        <f t="shared" si="17"/>
        <v>5.5864629508378173E-4</v>
      </c>
      <c r="AG35" s="4">
        <f t="shared" si="17"/>
        <v>3.0993390343689271E-4</v>
      </c>
      <c r="AH35" s="4">
        <f t="shared" si="15"/>
        <v>1.1463308757254934E-4</v>
      </c>
      <c r="AI35" s="4">
        <f t="shared" si="15"/>
        <v>2.826569282610807E-5</v>
      </c>
      <c r="AJ35" s="4">
        <f t="shared" si="15"/>
        <v>4.4804718569760413E-6</v>
      </c>
      <c r="AK35" s="4">
        <f t="shared" si="15"/>
        <v>4.1429020595326347E-7</v>
      </c>
      <c r="AL35" s="4">
        <f t="shared" si="15"/>
        <v>1.7025624902188926E-8</v>
      </c>
    </row>
    <row r="36" spans="2:38" x14ac:dyDescent="0.45">
      <c r="B36" s="1">
        <f t="shared" si="8"/>
        <v>0.28000000000000008</v>
      </c>
      <c r="C36" s="1">
        <f t="shared" si="9"/>
        <v>0.26880493361625796</v>
      </c>
      <c r="D36" s="1">
        <f t="shared" si="10"/>
        <v>2.6880493362721539E-3</v>
      </c>
      <c r="E36" s="4">
        <f t="shared" si="13"/>
        <v>5.1998697814228952E-2</v>
      </c>
      <c r="F36" s="4">
        <f t="shared" si="13"/>
        <v>0.18199544234980139</v>
      </c>
      <c r="G36" s="4">
        <f t="shared" si="13"/>
        <v>0.28310402143302449</v>
      </c>
      <c r="H36" s="4">
        <f t="shared" si="13"/>
        <v>0.25689068611515192</v>
      </c>
      <c r="I36" s="4">
        <f t="shared" si="13"/>
        <v>0.14985290023383877</v>
      </c>
      <c r="J36" s="4">
        <f t="shared" si="13"/>
        <v>5.8276127868715048E-2</v>
      </c>
      <c r="K36" s="4">
        <f t="shared" si="13"/>
        <v>1.5108625743740955E-2</v>
      </c>
      <c r="L36" s="4">
        <f t="shared" si="13"/>
        <v>2.5181042906234907E-3</v>
      </c>
      <c r="M36" s="4">
        <f t="shared" si="13"/>
        <v>2.448156949217283E-4</v>
      </c>
      <c r="N36" s="4">
        <f t="shared" si="13"/>
        <v>1.0578455953408028E-5</v>
      </c>
      <c r="P36" s="1">
        <f t="shared" si="11"/>
        <v>0.28000000000000008</v>
      </c>
      <c r="Q36" s="4">
        <f t="shared" si="16"/>
        <v>1.3977506514085671E-2</v>
      </c>
      <c r="R36" s="4">
        <f t="shared" si="16"/>
        <v>4.8921272799299864E-2</v>
      </c>
      <c r="S36" s="4">
        <f t="shared" si="16"/>
        <v>7.6099757687799821E-2</v>
      </c>
      <c r="T36" s="4">
        <f t="shared" si="16"/>
        <v>6.9053483827818368E-2</v>
      </c>
      <c r="U36" s="4">
        <f t="shared" si="16"/>
        <v>4.0281198899560756E-2</v>
      </c>
      <c r="V36" s="4">
        <f t="shared" si="14"/>
        <v>1.566491068316251E-2</v>
      </c>
      <c r="W36" s="4">
        <f t="shared" si="14"/>
        <v>4.0612731400791737E-3</v>
      </c>
      <c r="X36" s="4">
        <f t="shared" si="14"/>
        <v>6.7687885667986171E-4</v>
      </c>
      <c r="Y36" s="4">
        <f t="shared" si="14"/>
        <v>6.5807666621653239E-5</v>
      </c>
      <c r="Z36" s="4">
        <f t="shared" si="14"/>
        <v>2.8435411503183539E-6</v>
      </c>
      <c r="AA36" s="1">
        <f t="shared" si="6"/>
        <v>7.6099757687799821E-2</v>
      </c>
      <c r="AB36" s="1">
        <f t="shared" si="12"/>
        <v>0.28000000000000008</v>
      </c>
      <c r="AC36" s="4">
        <f t="shared" si="17"/>
        <v>1.3977506514655443E-4</v>
      </c>
      <c r="AD36" s="4">
        <f t="shared" si="17"/>
        <v>4.8921272801294067E-4</v>
      </c>
      <c r="AE36" s="4">
        <f t="shared" si="17"/>
        <v>7.6099757690901916E-4</v>
      </c>
      <c r="AF36" s="4">
        <f t="shared" si="17"/>
        <v>6.9053483830633236E-4</v>
      </c>
      <c r="AG36" s="4">
        <f t="shared" si="17"/>
        <v>4.0281198901202759E-4</v>
      </c>
      <c r="AH36" s="4">
        <f t="shared" si="15"/>
        <v>1.5664910683801068E-4</v>
      </c>
      <c r="AI36" s="4">
        <f t="shared" si="15"/>
        <v>4.0612731402447257E-5</v>
      </c>
      <c r="AJ36" s="4">
        <f t="shared" si="15"/>
        <v>6.7687885670745372E-6</v>
      </c>
      <c r="AK36" s="4">
        <f t="shared" si="15"/>
        <v>6.5807666624335792E-7</v>
      </c>
      <c r="AL36" s="4">
        <f t="shared" si="15"/>
        <v>2.8435411504342668E-8</v>
      </c>
    </row>
    <row r="37" spans="2:38" x14ac:dyDescent="0.45">
      <c r="B37" s="1">
        <f t="shared" si="8"/>
        <v>0.29000000000000009</v>
      </c>
      <c r="C37" s="1">
        <f t="shared" si="9"/>
        <v>0.32043966038696786</v>
      </c>
      <c r="D37" s="1">
        <f t="shared" si="10"/>
        <v>3.2043966040003011E-3</v>
      </c>
      <c r="E37" s="4">
        <f t="shared" si="13"/>
        <v>4.5848500718448988E-2</v>
      </c>
      <c r="F37" s="4">
        <f t="shared" si="13"/>
        <v>0.16854167165514358</v>
      </c>
      <c r="G37" s="4">
        <f t="shared" si="13"/>
        <v>0.27536385791544588</v>
      </c>
      <c r="H37" s="4">
        <f t="shared" si="13"/>
        <v>0.26243597726213863</v>
      </c>
      <c r="I37" s="4">
        <f t="shared" si="13"/>
        <v>0.1607882395901836</v>
      </c>
      <c r="J37" s="4">
        <f t="shared" si="13"/>
        <v>6.5674069691765161E-2</v>
      </c>
      <c r="K37" s="4">
        <f t="shared" si="13"/>
        <v>1.7883080009964223E-2</v>
      </c>
      <c r="L37" s="4">
        <f t="shared" si="13"/>
        <v>3.1304385530520878E-3</v>
      </c>
      <c r="M37" s="4">
        <f t="shared" si="13"/>
        <v>3.1965745788207952E-4</v>
      </c>
      <c r="N37" s="4">
        <f t="shared" si="13"/>
        <v>1.4507145975869042E-5</v>
      </c>
      <c r="P37" s="1">
        <f t="shared" si="11"/>
        <v>0.29000000000000009</v>
      </c>
      <c r="Q37" s="4">
        <f t="shared" si="16"/>
        <v>1.4691677999471445E-2</v>
      </c>
      <c r="R37" s="4">
        <f t="shared" si="16"/>
        <v>5.4007436026226055E-2</v>
      </c>
      <c r="S37" s="4">
        <f t="shared" si="16"/>
        <v>8.823750111327075E-2</v>
      </c>
      <c r="T37" s="4">
        <f t="shared" si="16"/>
        <v>8.4094895427201721E-2</v>
      </c>
      <c r="U37" s="4">
        <f t="shared" si="16"/>
        <v>5.1522928888496855E-2</v>
      </c>
      <c r="V37" s="4">
        <f t="shared" si="14"/>
        <v>2.1044576588259287E-2</v>
      </c>
      <c r="W37" s="4">
        <f t="shared" si="14"/>
        <v>5.7304480850659091E-3</v>
      </c>
      <c r="X37" s="4">
        <f t="shared" si="14"/>
        <v>1.0031166668022821E-3</v>
      </c>
      <c r="Y37" s="4">
        <f t="shared" si="14"/>
        <v>1.0243092724389505E-4</v>
      </c>
      <c r="Z37" s="4">
        <f t="shared" si="14"/>
        <v>4.6486649296916433E-6</v>
      </c>
      <c r="AA37" s="1">
        <f t="shared" si="6"/>
        <v>8.823750111327075E-2</v>
      </c>
      <c r="AB37" s="1">
        <f t="shared" si="12"/>
        <v>0.29000000000000009</v>
      </c>
      <c r="AC37" s="4">
        <f t="shared" si="17"/>
        <v>1.469167800007033E-4</v>
      </c>
      <c r="AD37" s="4">
        <f t="shared" si="17"/>
        <v>5.4007436028427592E-4</v>
      </c>
      <c r="AE37" s="4">
        <f t="shared" si="17"/>
        <v>8.8237501116867625E-4</v>
      </c>
      <c r="AF37" s="4">
        <f t="shared" si="17"/>
        <v>8.4094895430629729E-4</v>
      </c>
      <c r="AG37" s="4">
        <f t="shared" si="17"/>
        <v>5.1522928890597116E-4</v>
      </c>
      <c r="AH37" s="4">
        <f t="shared" si="15"/>
        <v>2.1044576589117139E-4</v>
      </c>
      <c r="AI37" s="4">
        <f t="shared" si="15"/>
        <v>5.7304480852995028E-5</v>
      </c>
      <c r="AJ37" s="4">
        <f t="shared" si="15"/>
        <v>1.0031166668431727E-5</v>
      </c>
      <c r="AK37" s="4">
        <f t="shared" si="15"/>
        <v>1.024309272480705E-6</v>
      </c>
      <c r="AL37" s="4">
        <f t="shared" si="15"/>
        <v>4.6486649298811395E-8</v>
      </c>
    </row>
    <row r="38" spans="2:38" x14ac:dyDescent="0.45">
      <c r="B38" s="1">
        <f t="shared" si="8"/>
        <v>0.3000000000000001</v>
      </c>
      <c r="C38" s="1">
        <f t="shared" si="9"/>
        <v>0.37844913506400063</v>
      </c>
      <c r="D38" s="1">
        <f t="shared" si="10"/>
        <v>3.7844913507942756E-3</v>
      </c>
      <c r="E38" s="4">
        <f t="shared" si="13"/>
        <v>4.0353606999999958E-2</v>
      </c>
      <c r="F38" s="4">
        <f t="shared" si="13"/>
        <v>0.1556496269999999</v>
      </c>
      <c r="G38" s="4">
        <f t="shared" si="13"/>
        <v>0.26682793199999993</v>
      </c>
      <c r="H38" s="4">
        <f t="shared" si="13"/>
        <v>0.2668279320000001</v>
      </c>
      <c r="I38" s="4">
        <f t="shared" si="13"/>
        <v>0.17153224200000011</v>
      </c>
      <c r="J38" s="4">
        <f t="shared" si="13"/>
        <v>7.3513818000000133E-2</v>
      </c>
      <c r="K38" s="4">
        <f t="shared" si="13"/>
        <v>2.1003948000000022E-2</v>
      </c>
      <c r="L38" s="4">
        <f t="shared" si="13"/>
        <v>3.857868000000006E-3</v>
      </c>
      <c r="M38" s="4">
        <f t="shared" si="13"/>
        <v>4.1334300000000145E-4</v>
      </c>
      <c r="N38" s="4">
        <f t="shared" si="13"/>
        <v>1.9683000000000052E-5</v>
      </c>
      <c r="P38" s="1">
        <f t="shared" si="11"/>
        <v>0.3000000000000001</v>
      </c>
      <c r="Q38" s="4">
        <f t="shared" si="16"/>
        <v>1.5271787665862586E-2</v>
      </c>
      <c r="R38" s="4">
        <f t="shared" si="16"/>
        <v>5.8905466711184282E-2</v>
      </c>
      <c r="S38" s="4">
        <f t="shared" si="16"/>
        <v>0.10098080007631595</v>
      </c>
      <c r="T38" s="4">
        <f t="shared" si="16"/>
        <v>0.10098080007631602</v>
      </c>
      <c r="U38" s="4">
        <f t="shared" si="16"/>
        <v>6.4916228620488889E-2</v>
      </c>
      <c r="V38" s="4">
        <f t="shared" si="14"/>
        <v>2.782124083735241E-2</v>
      </c>
      <c r="W38" s="4">
        <f t="shared" si="14"/>
        <v>7.9489259535292546E-3</v>
      </c>
      <c r="X38" s="4">
        <f t="shared" si="14"/>
        <v>1.4600068077910882E-3</v>
      </c>
      <c r="Y38" s="4">
        <f t="shared" si="14"/>
        <v>1.5642930083475978E-4</v>
      </c>
      <c r="Z38" s="4">
        <f t="shared" si="14"/>
        <v>7.4490143254647445E-6</v>
      </c>
      <c r="AA38" s="1">
        <f t="shared" si="6"/>
        <v>0.10098080007631602</v>
      </c>
      <c r="AB38" s="1">
        <f t="shared" si="12"/>
        <v>0.3000000000000001</v>
      </c>
      <c r="AC38" s="4">
        <f t="shared" si="17"/>
        <v>1.5271787666485117E-4</v>
      </c>
      <c r="AD38" s="4">
        <f t="shared" si="17"/>
        <v>5.8905466713585479E-4</v>
      </c>
      <c r="AE38" s="4">
        <f t="shared" si="17"/>
        <v>1.0098080008043228E-3</v>
      </c>
      <c r="AF38" s="4">
        <f t="shared" si="17"/>
        <v>1.0098080008043235E-3</v>
      </c>
      <c r="AG38" s="4">
        <f t="shared" si="17"/>
        <v>6.4916228623135102E-4</v>
      </c>
      <c r="AH38" s="4">
        <f t="shared" si="15"/>
        <v>2.7821240838486505E-4</v>
      </c>
      <c r="AI38" s="4">
        <f t="shared" si="15"/>
        <v>7.9489259538532807E-5</v>
      </c>
      <c r="AJ38" s="4">
        <f t="shared" si="15"/>
        <v>1.4600068078506033E-5</v>
      </c>
      <c r="AK38" s="4">
        <f t="shared" si="15"/>
        <v>1.5642930084113639E-6</v>
      </c>
      <c r="AL38" s="4">
        <f t="shared" si="15"/>
        <v>7.449014325768393E-8</v>
      </c>
    </row>
    <row r="39" spans="2:38" x14ac:dyDescent="0.45">
      <c r="B39" s="1">
        <f t="shared" si="8"/>
        <v>0.31000000000000011</v>
      </c>
      <c r="C39" s="1">
        <f t="shared" si="9"/>
        <v>0.4430429645503518</v>
      </c>
      <c r="D39" s="1">
        <f t="shared" si="10"/>
        <v>4.4304296456841178E-3</v>
      </c>
      <c r="E39" s="4">
        <f t="shared" si="13"/>
        <v>3.5452087835576185E-2</v>
      </c>
      <c r="F39" s="4">
        <f t="shared" si="13"/>
        <v>0.14334974646559076</v>
      </c>
      <c r="G39" s="4">
        <f t="shared" si="13"/>
        <v>0.25761403712656894</v>
      </c>
      <c r="H39" s="4">
        <f t="shared" si="13"/>
        <v>0.27005915969306998</v>
      </c>
      <c r="I39" s="4">
        <f t="shared" si="13"/>
        <v>0.18199639022793859</v>
      </c>
      <c r="J39" s="4">
        <f t="shared" si="13"/>
        <v>8.1766494160378247E-2</v>
      </c>
      <c r="K39" s="4">
        <f t="shared" si="13"/>
        <v>2.4490447526296869E-2</v>
      </c>
      <c r="L39" s="4">
        <f t="shared" si="13"/>
        <v>4.7155520081689668E-3</v>
      </c>
      <c r="M39" s="4">
        <f t="shared" si="13"/>
        <v>5.2964533425086259E-4</v>
      </c>
      <c r="N39" s="4">
        <f t="shared" si="13"/>
        <v>2.6439622160671068E-5</v>
      </c>
      <c r="P39" s="1">
        <f t="shared" si="11"/>
        <v>0.31000000000000011</v>
      </c>
      <c r="Q39" s="4">
        <f t="shared" si="16"/>
        <v>1.5706798094173139E-2</v>
      </c>
      <c r="R39" s="4">
        <f t="shared" si="16"/>
        <v>6.3510096641656646E-2</v>
      </c>
      <c r="S39" s="4">
        <f t="shared" si="16"/>
        <v>0.11413408671833949</v>
      </c>
      <c r="T39" s="4">
        <f t="shared" si="16"/>
        <v>0.11964781071439461</v>
      </c>
      <c r="U39" s="4">
        <f t="shared" si="16"/>
        <v>8.0632220264048593E-2</v>
      </c>
      <c r="V39" s="4">
        <f t="shared" si="14"/>
        <v>3.6226069973703007E-2</v>
      </c>
      <c r="W39" s="4">
        <f t="shared" si="14"/>
        <v>1.0850320475215395E-2</v>
      </c>
      <c r="X39" s="4">
        <f t="shared" si="14"/>
        <v>2.0891921411905438E-3</v>
      </c>
      <c r="Y39" s="4">
        <f t="shared" si="14"/>
        <v>2.3465563904676414E-4</v>
      </c>
      <c r="Z39" s="4">
        <f t="shared" si="14"/>
        <v>1.1713888583654888E-5</v>
      </c>
      <c r="AA39" s="1">
        <f t="shared" si="6"/>
        <v>0.11964781071439461</v>
      </c>
      <c r="AB39" s="1">
        <f t="shared" si="12"/>
        <v>0.31000000000000011</v>
      </c>
      <c r="AC39" s="4">
        <f t="shared" si="17"/>
        <v>1.5706798094813405E-4</v>
      </c>
      <c r="AD39" s="4">
        <f t="shared" si="17"/>
        <v>6.3510096644245546E-4</v>
      </c>
      <c r="AE39" s="4">
        <f t="shared" si="17"/>
        <v>1.1413408672299201E-3</v>
      </c>
      <c r="AF39" s="4">
        <f t="shared" si="17"/>
        <v>1.1964781071927188E-3</v>
      </c>
      <c r="AG39" s="4">
        <f t="shared" si="17"/>
        <v>8.0632220267335449E-4</v>
      </c>
      <c r="AH39" s="4">
        <f t="shared" si="15"/>
        <v>3.6226069975179708E-4</v>
      </c>
      <c r="AI39" s="4">
        <f t="shared" si="15"/>
        <v>1.0850320475657693E-4</v>
      </c>
      <c r="AJ39" s="4">
        <f t="shared" si="15"/>
        <v>2.0891921412757068E-5</v>
      </c>
      <c r="AK39" s="4">
        <f t="shared" si="15"/>
        <v>2.3465563905632952E-6</v>
      </c>
      <c r="AL39" s="4">
        <f t="shared" si="15"/>
        <v>1.1713888584132387E-7</v>
      </c>
    </row>
    <row r="40" spans="2:38" x14ac:dyDescent="0.45">
      <c r="B40" s="1">
        <f t="shared" si="8"/>
        <v>0.32000000000000012</v>
      </c>
      <c r="C40" s="1">
        <f t="shared" si="9"/>
        <v>0.51435497600160418</v>
      </c>
      <c r="D40" s="1">
        <f t="shared" si="10"/>
        <v>5.1435497602257112E-3</v>
      </c>
      <c r="E40" s="4">
        <f t="shared" ref="E40:N55" si="18">_xlfn.BINOM.DIST(E$7,$F$3,$B40,FALSE)</f>
        <v>3.1087100296429519E-2</v>
      </c>
      <c r="F40" s="4">
        <f t="shared" si="18"/>
        <v>0.13166301302017216</v>
      </c>
      <c r="G40" s="4">
        <f t="shared" si="18"/>
        <v>0.24783625980267721</v>
      </c>
      <c r="H40" s="4">
        <f t="shared" si="18"/>
        <v>0.2721339323323515</v>
      </c>
      <c r="I40" s="4">
        <f t="shared" si="18"/>
        <v>0.19209454046989535</v>
      </c>
      <c r="J40" s="4">
        <f t="shared" si="18"/>
        <v>9.0397430809362592E-2</v>
      </c>
      <c r="K40" s="4">
        <f t="shared" si="18"/>
        <v>2.8359978293133355E-2</v>
      </c>
      <c r="L40" s="4">
        <f t="shared" si="18"/>
        <v>5.7196594876907708E-3</v>
      </c>
      <c r="M40" s="4">
        <f t="shared" si="18"/>
        <v>6.7290111619891383E-4</v>
      </c>
      <c r="N40" s="4">
        <f t="shared" si="18"/>
        <v>3.5184372088832124E-5</v>
      </c>
      <c r="P40" s="1">
        <f t="shared" si="11"/>
        <v>0.32000000000000012</v>
      </c>
      <c r="Q40" s="4">
        <f t="shared" si="16"/>
        <v>1.5989804726929468E-2</v>
      </c>
      <c r="R40" s="4">
        <f t="shared" si="16"/>
        <v>6.7721525902289553E-2</v>
      </c>
      <c r="S40" s="4">
        <f t="shared" si="16"/>
        <v>0.12747581346313339</v>
      </c>
      <c r="T40" s="4">
        <f t="shared" si="16"/>
        <v>0.13997344223402883</v>
      </c>
      <c r="U40" s="4">
        <f t="shared" si="16"/>
        <v>9.8804782753432213E-2</v>
      </c>
      <c r="V40" s="4">
        <f t="shared" si="14"/>
        <v>4.6496368354556374E-2</v>
      </c>
      <c r="W40" s="4">
        <f t="shared" si="14"/>
        <v>1.4587095954370622E-2</v>
      </c>
      <c r="X40" s="4">
        <f t="shared" si="14"/>
        <v>2.941935318528534E-3</v>
      </c>
      <c r="Y40" s="4">
        <f t="shared" si="14"/>
        <v>3.4611003747394501E-4</v>
      </c>
      <c r="Z40" s="4">
        <f t="shared" si="14"/>
        <v>1.8097256861382759E-5</v>
      </c>
      <c r="AA40" s="1">
        <f t="shared" si="6"/>
        <v>0.13997344223402883</v>
      </c>
      <c r="AB40" s="1">
        <f t="shared" si="12"/>
        <v>0.32000000000000012</v>
      </c>
      <c r="AC40" s="4">
        <f t="shared" si="17"/>
        <v>1.5989804727581269E-4</v>
      </c>
      <c r="AD40" s="4">
        <f t="shared" si="17"/>
        <v>6.7721525905050121E-4</v>
      </c>
      <c r="AE40" s="4">
        <f t="shared" si="17"/>
        <v>1.2747581346832975E-3</v>
      </c>
      <c r="AF40" s="4">
        <f t="shared" si="17"/>
        <v>1.3997344223973464E-3</v>
      </c>
      <c r="AG40" s="4">
        <f t="shared" si="17"/>
        <v>9.880478275745984E-4</v>
      </c>
      <c r="AH40" s="4">
        <f t="shared" si="15"/>
        <v>4.6496368356451731E-4</v>
      </c>
      <c r="AI40" s="4">
        <f t="shared" si="15"/>
        <v>1.4587095954965245E-4</v>
      </c>
      <c r="AJ40" s="4">
        <f t="shared" si="15"/>
        <v>2.9419353186484576E-5</v>
      </c>
      <c r="AK40" s="4">
        <f t="shared" si="15"/>
        <v>3.461100374880537E-6</v>
      </c>
      <c r="AL40" s="4">
        <f t="shared" si="15"/>
        <v>1.8097256862120468E-7</v>
      </c>
    </row>
    <row r="41" spans="2:38" x14ac:dyDescent="0.45">
      <c r="B41" s="1">
        <f t="shared" si="8"/>
        <v>0.33000000000000013</v>
      </c>
      <c r="C41" s="1">
        <f t="shared" si="9"/>
        <v>0.59243420689076731</v>
      </c>
      <c r="D41" s="1">
        <f t="shared" si="10"/>
        <v>5.9243420691491707E-3</v>
      </c>
      <c r="E41" s="4">
        <f t="shared" si="18"/>
        <v>2.7206534396294904E-2</v>
      </c>
      <c r="F41" s="4">
        <f t="shared" si="18"/>
        <v>0.12060210023432229</v>
      </c>
      <c r="G41" s="4">
        <f t="shared" si="18"/>
        <v>0.2376041377750828</v>
      </c>
      <c r="H41" s="4">
        <f t="shared" si="18"/>
        <v>0.27306744192061766</v>
      </c>
      <c r="I41" s="4">
        <f t="shared" si="18"/>
        <v>0.20174385634433709</v>
      </c>
      <c r="J41" s="4">
        <f t="shared" si="18"/>
        <v>9.9366377005419768E-2</v>
      </c>
      <c r="K41" s="4">
        <f t="shared" si="18"/>
        <v>3.2627765583869199E-2</v>
      </c>
      <c r="L41" s="4">
        <f t="shared" si="18"/>
        <v>6.8873108588551231E-3</v>
      </c>
      <c r="M41" s="4">
        <f t="shared" si="18"/>
        <v>8.480643967993263E-4</v>
      </c>
      <c r="N41" s="4">
        <f t="shared" si="18"/>
        <v>4.6411484401953208E-5</v>
      </c>
      <c r="P41" s="1">
        <f t="shared" si="11"/>
        <v>0.33000000000000013</v>
      </c>
      <c r="Q41" s="4">
        <f t="shared" si="16"/>
        <v>1.6118081627315352E-2</v>
      </c>
      <c r="R41" s="4">
        <f t="shared" si="16"/>
        <v>7.1448809601681554E-2</v>
      </c>
      <c r="S41" s="4">
        <f t="shared" si="16"/>
        <v>0.14076481891674578</v>
      </c>
      <c r="T41" s="4">
        <f t="shared" si="16"/>
        <v>0.16177449338193178</v>
      </c>
      <c r="U41" s="4">
        <f t="shared" si="16"/>
        <v>0.11951996152844224</v>
      </c>
      <c r="V41" s="4">
        <f t="shared" si="14"/>
        <v>5.8868040752814842E-2</v>
      </c>
      <c r="W41" s="4">
        <f t="shared" si="14"/>
        <v>1.9329804426297423E-2</v>
      </c>
      <c r="X41" s="4">
        <f t="shared" si="14"/>
        <v>4.0802785462760041E-3</v>
      </c>
      <c r="Y41" s="4">
        <f t="shared" si="14"/>
        <v>5.0242235831010585E-4</v>
      </c>
      <c r="Z41" s="4">
        <f t="shared" si="14"/>
        <v>2.7495750952294367E-5</v>
      </c>
      <c r="AA41" s="1">
        <f t="shared" si="6"/>
        <v>0.16177449338193178</v>
      </c>
      <c r="AB41" s="1">
        <f t="shared" si="12"/>
        <v>0.33000000000000013</v>
      </c>
      <c r="AC41" s="4">
        <f t="shared" si="17"/>
        <v>1.6118081627972383E-4</v>
      </c>
      <c r="AD41" s="4">
        <f t="shared" si="17"/>
        <v>7.1448809604594062E-4</v>
      </c>
      <c r="AE41" s="4">
        <f t="shared" si="17"/>
        <v>1.4076481892248385E-3</v>
      </c>
      <c r="AF41" s="4">
        <f t="shared" si="17"/>
        <v>1.6177449338852629E-3</v>
      </c>
      <c r="AG41" s="4">
        <f t="shared" si="17"/>
        <v>1.195199615333143E-3</v>
      </c>
      <c r="AH41" s="4">
        <f t="shared" si="15"/>
        <v>5.8868040755214509E-4</v>
      </c>
      <c r="AI41" s="4">
        <f t="shared" si="15"/>
        <v>1.9329804427085375E-4</v>
      </c>
      <c r="AJ41" s="4">
        <f t="shared" si="15"/>
        <v>4.0802785464423307E-5</v>
      </c>
      <c r="AK41" s="4">
        <f t="shared" si="15"/>
        <v>5.0242235833058634E-6</v>
      </c>
      <c r="AL41" s="4">
        <f t="shared" si="15"/>
        <v>2.7495750953415193E-7</v>
      </c>
    </row>
    <row r="42" spans="2:38" x14ac:dyDescent="0.45">
      <c r="B42" s="1">
        <f t="shared" si="8"/>
        <v>0.34000000000000014</v>
      </c>
      <c r="C42" s="1">
        <f t="shared" si="9"/>
        <v>0.67723692776610778</v>
      </c>
      <c r="D42" s="1">
        <f t="shared" si="10"/>
        <v>6.7723692779371432E-3</v>
      </c>
      <c r="E42" s="4">
        <f t="shared" si="18"/>
        <v>2.3762680013799883E-2</v>
      </c>
      <c r="F42" s="4">
        <f t="shared" si="18"/>
        <v>0.11017242551852685</v>
      </c>
      <c r="G42" s="4">
        <f t="shared" si="18"/>
        <v>0.22702196773514643</v>
      </c>
      <c r="H42" s="4">
        <f t="shared" si="18"/>
        <v>0.27288499152002454</v>
      </c>
      <c r="I42" s="4">
        <f t="shared" si="18"/>
        <v>0.2108656752654737</v>
      </c>
      <c r="J42" s="4">
        <f t="shared" si="18"/>
        <v>0.10862777210645619</v>
      </c>
      <c r="K42" s="4">
        <f t="shared" si="18"/>
        <v>3.7306507592116317E-2</v>
      </c>
      <c r="L42" s="4">
        <f t="shared" si="18"/>
        <v>8.2365016761815242E-3</v>
      </c>
      <c r="M42" s="4">
        <f t="shared" si="18"/>
        <v>1.0607615795082278E-3</v>
      </c>
      <c r="N42" s="4">
        <f t="shared" si="18"/>
        <v>6.0716992766464237E-5</v>
      </c>
      <c r="P42" s="1">
        <f t="shared" si="11"/>
        <v>0.34000000000000014</v>
      </c>
      <c r="Q42" s="4">
        <f t="shared" si="16"/>
        <v>1.6092964408034923E-2</v>
      </c>
      <c r="R42" s="4">
        <f t="shared" si="16"/>
        <v>7.461283498270746E-2</v>
      </c>
      <c r="S42" s="4">
        <f t="shared" si="16"/>
        <v>0.15374765996436701</v>
      </c>
      <c r="T42" s="4">
        <f t="shared" si="16"/>
        <v>0.18480779329050179</v>
      </c>
      <c r="U42" s="4">
        <f t="shared" si="16"/>
        <v>0.14280602208811516</v>
      </c>
      <c r="V42" s="4">
        <f t="shared" si="14"/>
        <v>7.3566738651453287E-2</v>
      </c>
      <c r="W42" s="4">
        <f t="shared" si="14"/>
        <v>2.526534458736783E-2</v>
      </c>
      <c r="X42" s="4">
        <f t="shared" si="14"/>
        <v>5.5780630907175726E-3</v>
      </c>
      <c r="Y42" s="4">
        <f t="shared" si="14"/>
        <v>7.1838691319847604E-4</v>
      </c>
      <c r="Z42" s="4">
        <f t="shared" si="14"/>
        <v>4.111978964435723E-5</v>
      </c>
      <c r="AA42" s="1">
        <f t="shared" si="6"/>
        <v>0.18480779329050179</v>
      </c>
      <c r="AB42" s="1">
        <f t="shared" si="12"/>
        <v>0.34000000000000014</v>
      </c>
      <c r="AC42" s="4">
        <f t="shared" si="17"/>
        <v>1.609296440869093E-4</v>
      </c>
      <c r="AD42" s="4">
        <f t="shared" si="17"/>
        <v>7.4612834985748942E-4</v>
      </c>
      <c r="AE42" s="4">
        <f t="shared" si="17"/>
        <v>1.537476599706343E-3</v>
      </c>
      <c r="AF42" s="4">
        <f t="shared" si="17"/>
        <v>1.8480779329803521E-3</v>
      </c>
      <c r="AG42" s="4">
        <f t="shared" si="17"/>
        <v>1.4280602209393643E-3</v>
      </c>
      <c r="AH42" s="4">
        <f t="shared" si="15"/>
        <v>7.3566738654452129E-4</v>
      </c>
      <c r="AI42" s="4">
        <f t="shared" si="15"/>
        <v>2.5265344588397735E-4</v>
      </c>
      <c r="AJ42" s="4">
        <f t="shared" si="15"/>
        <v>5.5780630909449546E-5</v>
      </c>
      <c r="AK42" s="4">
        <f t="shared" si="15"/>
        <v>7.1838691322776009E-6</v>
      </c>
      <c r="AL42" s="4">
        <f t="shared" si="15"/>
        <v>4.1119789646033421E-7</v>
      </c>
    </row>
    <row r="43" spans="2:38" x14ac:dyDescent="0.45">
      <c r="B43" s="1">
        <f t="shared" si="8"/>
        <v>0.35000000000000014</v>
      </c>
      <c r="C43" s="1">
        <f t="shared" si="9"/>
        <v>0.76861990559455839</v>
      </c>
      <c r="D43" s="1">
        <f t="shared" si="10"/>
        <v>7.6861990562589006E-3</v>
      </c>
      <c r="E43" s="4">
        <f t="shared" si="18"/>
        <v>2.0711912837890586E-2</v>
      </c>
      <c r="F43" s="4">
        <f t="shared" si="18"/>
        <v>0.10037311606054677</v>
      </c>
      <c r="G43" s="4">
        <f t="shared" si="18"/>
        <v>0.21618824997656244</v>
      </c>
      <c r="H43" s="4">
        <f t="shared" si="18"/>
        <v>0.27162113458593751</v>
      </c>
      <c r="I43" s="4">
        <f t="shared" si="18"/>
        <v>0.21938630101171891</v>
      </c>
      <c r="J43" s="4">
        <f t="shared" si="18"/>
        <v>0.11813108516015637</v>
      </c>
      <c r="K43" s="4">
        <f t="shared" si="18"/>
        <v>4.2406030570312545E-2</v>
      </c>
      <c r="L43" s="4">
        <f t="shared" si="18"/>
        <v>9.786007054687516E-3</v>
      </c>
      <c r="M43" s="4">
        <f t="shared" si="18"/>
        <v>1.3173471035156285E-3</v>
      </c>
      <c r="N43" s="4">
        <f t="shared" si="18"/>
        <v>7.8815638671875379E-5</v>
      </c>
      <c r="P43" s="1">
        <f t="shared" si="11"/>
        <v>0.35000000000000014</v>
      </c>
      <c r="Q43" s="4">
        <f t="shared" si="16"/>
        <v>1.5919588490142186E-2</v>
      </c>
      <c r="R43" s="4">
        <f t="shared" si="16"/>
        <v>7.7148774990689117E-2</v>
      </c>
      <c r="S43" s="4">
        <f t="shared" si="16"/>
        <v>0.16616659228763822</v>
      </c>
      <c r="T43" s="4">
        <f t="shared" si="16"/>
        <v>0.20877341082293013</v>
      </c>
      <c r="U43" s="4">
        <f t="shared" si="16"/>
        <v>0.16862467797236677</v>
      </c>
      <c r="V43" s="4">
        <f t="shared" si="14"/>
        <v>9.0797903523582121E-2</v>
      </c>
      <c r="W43" s="4">
        <f t="shared" si="14"/>
        <v>3.2594119213593585E-2</v>
      </c>
      <c r="X43" s="4">
        <f t="shared" si="14"/>
        <v>7.5217198185216008E-3</v>
      </c>
      <c r="Y43" s="4">
        <f t="shared" si="14"/>
        <v>1.0125392063394473E-3</v>
      </c>
      <c r="Z43" s="4">
        <f t="shared" si="14"/>
        <v>6.0579268755351677E-5</v>
      </c>
      <c r="AA43" s="1">
        <f t="shared" si="6"/>
        <v>0.20877341082293013</v>
      </c>
      <c r="AB43" s="1">
        <f t="shared" si="12"/>
        <v>0.35000000000000014</v>
      </c>
      <c r="AC43" s="4">
        <f t="shared" si="17"/>
        <v>1.5919588490791124E-4</v>
      </c>
      <c r="AD43" s="4">
        <f t="shared" si="17"/>
        <v>7.7148774993833979E-4</v>
      </c>
      <c r="AE43" s="4">
        <f t="shared" si="17"/>
        <v>1.6616659229441177E-3</v>
      </c>
      <c r="AF43" s="4">
        <f t="shared" si="17"/>
        <v>2.0877341083144047E-3</v>
      </c>
      <c r="AG43" s="4">
        <f t="shared" si="17"/>
        <v>1.6862467797924051E-3</v>
      </c>
      <c r="AH43" s="4">
        <f t="shared" si="15"/>
        <v>9.0797903527283365E-4</v>
      </c>
      <c r="AI43" s="4">
        <f t="shared" si="15"/>
        <v>3.2594119214922237E-4</v>
      </c>
      <c r="AJ43" s="4">
        <f t="shared" si="15"/>
        <v>7.5217198188282132E-5</v>
      </c>
      <c r="AK43" s="4">
        <f t="shared" si="15"/>
        <v>1.012539206380722E-5</v>
      </c>
      <c r="AL43" s="4">
        <f t="shared" si="15"/>
        <v>6.0579268757821098E-7</v>
      </c>
    </row>
    <row r="44" spans="2:38" x14ac:dyDescent="0.45">
      <c r="B44" s="1">
        <f t="shared" si="8"/>
        <v>0.36000000000000015</v>
      </c>
      <c r="C44" s="1">
        <f t="shared" si="9"/>
        <v>0.86633509755257698</v>
      </c>
      <c r="D44" s="1">
        <f t="shared" si="10"/>
        <v>8.6633509758789196E-3</v>
      </c>
      <c r="E44" s="4">
        <f t="shared" si="18"/>
        <v>1.8014398509481951E-2</v>
      </c>
      <c r="F44" s="4">
        <f t="shared" si="18"/>
        <v>9.1197892454252374E-2</v>
      </c>
      <c r="G44" s="4">
        <f t="shared" si="18"/>
        <v>0.20519525802206812</v>
      </c>
      <c r="H44" s="4">
        <f t="shared" si="18"/>
        <v>0.26931877615396449</v>
      </c>
      <c r="I44" s="4">
        <f t="shared" si="18"/>
        <v>0.22723771737990778</v>
      </c>
      <c r="J44" s="4">
        <f t="shared" si="18"/>
        <v>0.1278212160261982</v>
      </c>
      <c r="K44" s="4">
        <f t="shared" si="18"/>
        <v>4.7932956009824328E-2</v>
      </c>
      <c r="L44" s="4">
        <f t="shared" si="18"/>
        <v>1.1555266180939808E-2</v>
      </c>
      <c r="M44" s="4">
        <f t="shared" si="18"/>
        <v>1.6249593066946597E-3</v>
      </c>
      <c r="N44" s="4">
        <f t="shared" si="18"/>
        <v>1.0155995666841634E-4</v>
      </c>
      <c r="P44" s="1">
        <f t="shared" si="11"/>
        <v>0.36000000000000015</v>
      </c>
      <c r="Q44" s="4">
        <f t="shared" si="16"/>
        <v>1.5606505690063043E-2</v>
      </c>
      <c r="R44" s="4">
        <f t="shared" si="16"/>
        <v>7.9007935055944153E-2</v>
      </c>
      <c r="S44" s="4">
        <f t="shared" si="16"/>
        <v>0.1777678538758746</v>
      </c>
      <c r="T44" s="4">
        <f t="shared" si="16"/>
        <v>0.23332030821208546</v>
      </c>
      <c r="U44" s="4">
        <f t="shared" si="16"/>
        <v>0.19686401005394732</v>
      </c>
      <c r="V44" s="4">
        <f t="shared" si="14"/>
        <v>0.11073600565534543</v>
      </c>
      <c r="W44" s="4">
        <f t="shared" si="14"/>
        <v>4.1526002120754538E-2</v>
      </c>
      <c r="X44" s="4">
        <f t="shared" si="14"/>
        <v>1.0010732654110482E-2</v>
      </c>
      <c r="Y44" s="4">
        <f t="shared" si="14"/>
        <v>1.4077592794842859E-3</v>
      </c>
      <c r="Z44" s="4">
        <f t="shared" si="14"/>
        <v>8.7984954967767966E-5</v>
      </c>
      <c r="AA44" s="1">
        <f t="shared" si="6"/>
        <v>0.23332030821208546</v>
      </c>
      <c r="AB44" s="1">
        <f t="shared" si="12"/>
        <v>0.36000000000000015</v>
      </c>
      <c r="AC44" s="4">
        <f t="shared" si="17"/>
        <v>1.5606505690699218E-4</v>
      </c>
      <c r="AD44" s="4">
        <f t="shared" si="17"/>
        <v>7.9007935059164801E-4</v>
      </c>
      <c r="AE44" s="4">
        <f t="shared" si="17"/>
        <v>1.7776785388312105E-3</v>
      </c>
      <c r="AF44" s="4">
        <f t="shared" si="17"/>
        <v>2.3332030822159643E-3</v>
      </c>
      <c r="AG44" s="4">
        <f t="shared" si="17"/>
        <v>1.968640100619722E-3</v>
      </c>
      <c r="AH44" s="4">
        <f t="shared" si="15"/>
        <v>1.1073600565985942E-3</v>
      </c>
      <c r="AI44" s="4">
        <f t="shared" si="15"/>
        <v>4.1526002122447284E-4</v>
      </c>
      <c r="AJ44" s="4">
        <f t="shared" si="15"/>
        <v>1.0010732654518555E-4</v>
      </c>
      <c r="AK44" s="4">
        <f t="shared" si="15"/>
        <v>1.4077592795416711E-5</v>
      </c>
      <c r="AL44" s="4">
        <f t="shared" si="15"/>
        <v>8.7984954971354541E-7</v>
      </c>
    </row>
    <row r="45" spans="2:38" x14ac:dyDescent="0.45">
      <c r="B45" s="1">
        <f t="shared" si="8"/>
        <v>0.37000000000000016</v>
      </c>
      <c r="C45" s="1">
        <f t="shared" si="9"/>
        <v>0.97002594335661774</v>
      </c>
      <c r="D45" s="1">
        <f t="shared" si="10"/>
        <v>9.7002594339615951E-3</v>
      </c>
      <c r="E45" s="4">
        <f t="shared" si="18"/>
        <v>1.5633814156853786E-2</v>
      </c>
      <c r="F45" s="4">
        <f t="shared" si="18"/>
        <v>8.2635874829084383E-2</v>
      </c>
      <c r="G45" s="4">
        <f t="shared" si="18"/>
        <v>0.19412872182070626</v>
      </c>
      <c r="H45" s="4">
        <f t="shared" si="18"/>
        <v>0.26602824842096801</v>
      </c>
      <c r="I45" s="4">
        <f t="shared" si="18"/>
        <v>0.23435821884704344</v>
      </c>
      <c r="J45" s="4">
        <f t="shared" si="18"/>
        <v>0.13763895392604139</v>
      </c>
      <c r="K45" s="4">
        <f t="shared" si="18"/>
        <v>5.3890384076862842E-2</v>
      </c>
      <c r="L45" s="4">
        <f t="shared" si="18"/>
        <v>1.3564246332271605E-2</v>
      </c>
      <c r="M45" s="4">
        <f t="shared" si="18"/>
        <v>1.9915758503732122E-3</v>
      </c>
      <c r="N45" s="4">
        <f t="shared" si="18"/>
        <v>1.2996173979507746E-4</v>
      </c>
      <c r="P45" s="1">
        <f t="shared" si="11"/>
        <v>0.37000000000000016</v>
      </c>
      <c r="Q45" s="4">
        <f t="shared" si="16"/>
        <v>1.5165205325764139E-2</v>
      </c>
      <c r="R45" s="4">
        <f t="shared" si="16"/>
        <v>8.0158942436181962E-2</v>
      </c>
      <c r="S45" s="4">
        <f t="shared" si="16"/>
        <v>0.18830989651674501</v>
      </c>
      <c r="T45" s="4">
        <f t="shared" si="16"/>
        <v>0.25805430263405815</v>
      </c>
      <c r="U45" s="4">
        <f t="shared" si="16"/>
        <v>0.22733355232048</v>
      </c>
      <c r="V45" s="4">
        <f t="shared" si="14"/>
        <v>0.13351335612472634</v>
      </c>
      <c r="W45" s="4">
        <f t="shared" si="14"/>
        <v>5.2275070652009328E-2</v>
      </c>
      <c r="X45" s="4">
        <f t="shared" si="14"/>
        <v>1.3157670844383306E-2</v>
      </c>
      <c r="Y45" s="4">
        <f t="shared" si="14"/>
        <v>1.9318802430245332E-3</v>
      </c>
      <c r="Z45" s="4">
        <f t="shared" si="14"/>
        <v>1.260662592449873E-4</v>
      </c>
      <c r="AA45" s="1">
        <f t="shared" si="6"/>
        <v>0.25805430263405815</v>
      </c>
      <c r="AB45" s="1">
        <f t="shared" si="12"/>
        <v>0.37000000000000016</v>
      </c>
      <c r="AC45" s="4">
        <f t="shared" si="17"/>
        <v>1.5165205326382326E-4</v>
      </c>
      <c r="AD45" s="4">
        <f t="shared" si="17"/>
        <v>8.0158942439449525E-4</v>
      </c>
      <c r="AE45" s="4">
        <f t="shared" si="17"/>
        <v>1.883098965244212E-3</v>
      </c>
      <c r="AF45" s="4">
        <f t="shared" si="17"/>
        <v>2.5805430264457738E-3</v>
      </c>
      <c r="AG45" s="4">
        <f t="shared" si="17"/>
        <v>2.2733355232974692E-3</v>
      </c>
      <c r="AH45" s="4">
        <f t="shared" si="15"/>
        <v>1.3351335613016881E-3</v>
      </c>
      <c r="AI45" s="4">
        <f t="shared" si="15"/>
        <v>5.2275070654140242E-4</v>
      </c>
      <c r="AJ45" s="4">
        <f t="shared" si="15"/>
        <v>1.3157670844919661E-4</v>
      </c>
      <c r="AK45" s="4">
        <f t="shared" si="15"/>
        <v>1.9318802431032835E-5</v>
      </c>
      <c r="AL45" s="4">
        <f t="shared" si="15"/>
        <v>1.2606625925012621E-6</v>
      </c>
    </row>
    <row r="46" spans="2:38" x14ac:dyDescent="0.45">
      <c r="B46" s="1">
        <f t="shared" si="8"/>
        <v>0.38000000000000017</v>
      </c>
      <c r="C46" s="1">
        <f t="shared" si="9"/>
        <v>1.0792253990740523</v>
      </c>
      <c r="D46" s="1">
        <f t="shared" si="10"/>
        <v>1.0792253991180454E-2</v>
      </c>
      <c r="E46" s="4">
        <f t="shared" si="18"/>
        <v>1.3537086546263524E-2</v>
      </c>
      <c r="F46" s="4">
        <f t="shared" si="18"/>
        <v>7.4672316110034317E-2</v>
      </c>
      <c r="G46" s="4">
        <f t="shared" si="18"/>
        <v>0.18306761368911653</v>
      </c>
      <c r="H46" s="4">
        <f t="shared" si="18"/>
        <v>0.26180637226508074</v>
      </c>
      <c r="I46" s="4">
        <f t="shared" si="18"/>
        <v>0.24069295514692932</v>
      </c>
      <c r="J46" s="4">
        <f t="shared" si="18"/>
        <v>0.14752148863844061</v>
      </c>
      <c r="K46" s="4">
        <f t="shared" si="18"/>
        <v>6.0277597508180097E-2</v>
      </c>
      <c r="L46" s="4">
        <f t="shared" si="18"/>
        <v>1.5833285981411357E-2</v>
      </c>
      <c r="M46" s="4">
        <f t="shared" si="18"/>
        <v>2.4260680132807762E-3</v>
      </c>
      <c r="N46" s="4">
        <f t="shared" si="18"/>
        <v>1.6521610126284865E-4</v>
      </c>
      <c r="P46" s="1">
        <f t="shared" si="11"/>
        <v>0.38000000000000017</v>
      </c>
      <c r="Q46" s="4">
        <f t="shared" si="16"/>
        <v>1.4609567630191236E-2</v>
      </c>
      <c r="R46" s="4">
        <f t="shared" si="16"/>
        <v>8.0588260153635571E-2</v>
      </c>
      <c r="S46" s="4">
        <f t="shared" si="16"/>
        <v>0.19757121844117123</v>
      </c>
      <c r="T46" s="4">
        <f t="shared" si="16"/>
        <v>0.2825480865879117</v>
      </c>
      <c r="U46" s="4">
        <f t="shared" si="16"/>
        <v>0.25976195057275775</v>
      </c>
      <c r="V46" s="4">
        <f t="shared" si="14"/>
        <v>0.15920893744781936</v>
      </c>
      <c r="W46" s="4">
        <f t="shared" si="14"/>
        <v>6.5053114225990763E-2</v>
      </c>
      <c r="X46" s="4">
        <f t="shared" si="14"/>
        <v>1.7087684381942272E-2</v>
      </c>
      <c r="Y46" s="4">
        <f t="shared" si="14"/>
        <v>2.6182742198137391E-3</v>
      </c>
      <c r="Z46" s="4">
        <f t="shared" si="14"/>
        <v>1.7830541281885687E-4</v>
      </c>
      <c r="AA46" s="1">
        <f t="shared" si="6"/>
        <v>0.2825480865879117</v>
      </c>
      <c r="AB46" s="1">
        <f t="shared" si="12"/>
        <v>0.38000000000000017</v>
      </c>
      <c r="AC46" s="4">
        <f t="shared" si="17"/>
        <v>1.4609567630786773E-4</v>
      </c>
      <c r="AD46" s="4">
        <f t="shared" si="17"/>
        <v>8.058826015692064E-4</v>
      </c>
      <c r="AE46" s="4">
        <f t="shared" si="17"/>
        <v>1.9757121844922493E-3</v>
      </c>
      <c r="AF46" s="4">
        <f t="shared" si="17"/>
        <v>2.8254808659942936E-3</v>
      </c>
      <c r="AG46" s="4">
        <f t="shared" si="17"/>
        <v>2.5976195058334656E-3</v>
      </c>
      <c r="AH46" s="4">
        <f t="shared" si="15"/>
        <v>1.5920893745430928E-3</v>
      </c>
      <c r="AI46" s="4">
        <f t="shared" si="15"/>
        <v>6.5053114228642557E-4</v>
      </c>
      <c r="AJ46" s="4">
        <f t="shared" si="15"/>
        <v>1.7087684382638828E-4</v>
      </c>
      <c r="AK46" s="4">
        <f t="shared" si="15"/>
        <v>2.6182742199204694E-5</v>
      </c>
      <c r="AL46" s="4">
        <f t="shared" si="15"/>
        <v>1.7830541282612522E-6</v>
      </c>
    </row>
    <row r="47" spans="2:38" x14ac:dyDescent="0.45">
      <c r="B47" s="1">
        <f t="shared" si="8"/>
        <v>0.39000000000000018</v>
      </c>
      <c r="C47" s="1">
        <f t="shared" si="9"/>
        <v>1.1933558272204818</v>
      </c>
      <c r="D47" s="1">
        <f t="shared" si="10"/>
        <v>1.1933558272691273E-2</v>
      </c>
      <c r="E47" s="4">
        <f t="shared" si="18"/>
        <v>1.1694146092834116E-2</v>
      </c>
      <c r="F47" s="4">
        <f t="shared" si="18"/>
        <v>6.7289266862045505E-2</v>
      </c>
      <c r="G47" s="4">
        <f t="shared" si="18"/>
        <v>0.1720840267291657</v>
      </c>
      <c r="H47" s="4">
        <f t="shared" si="18"/>
        <v>0.25671551528449332</v>
      </c>
      <c r="I47" s="4">
        <f t="shared" si="18"/>
        <v>0.2461943876088995</v>
      </c>
      <c r="J47" s="4">
        <f t="shared" si="18"/>
        <v>0.15740296912700141</v>
      </c>
      <c r="K47" s="4">
        <f t="shared" si="18"/>
        <v>6.7089790119705547E-2</v>
      </c>
      <c r="L47" s="4">
        <f t="shared" si="18"/>
        <v>1.8382916730692155E-2</v>
      </c>
      <c r="M47" s="4">
        <f t="shared" si="18"/>
        <v>2.9382530840040789E-3</v>
      </c>
      <c r="N47" s="4">
        <f t="shared" si="18"/>
        <v>2.0872836115875997E-4</v>
      </c>
      <c r="P47" s="1">
        <f t="shared" si="11"/>
        <v>0.39000000000000018</v>
      </c>
      <c r="Q47" s="4">
        <f t="shared" si="16"/>
        <v>1.3955277384251221E-2</v>
      </c>
      <c r="R47" s="4">
        <f t="shared" si="16"/>
        <v>8.0300038719216066E-2</v>
      </c>
      <c r="S47" s="4">
        <f t="shared" si="16"/>
        <v>0.20535747606881505</v>
      </c>
      <c r="T47" s="4">
        <f t="shared" si="16"/>
        <v>0.30635295610265878</v>
      </c>
      <c r="U47" s="4">
        <f t="shared" si="16"/>
        <v>0.29379750708205821</v>
      </c>
      <c r="V47" s="4">
        <f t="shared" si="14"/>
        <v>0.18783775042951273</v>
      </c>
      <c r="W47" s="4">
        <f t="shared" si="14"/>
        <v>8.0061991986349723E-2</v>
      </c>
      <c r="X47" s="4">
        <f t="shared" si="14"/>
        <v>2.1937360801880374E-2</v>
      </c>
      <c r="Y47" s="4">
        <f t="shared" si="14"/>
        <v>3.5063814396448195E-3</v>
      </c>
      <c r="Z47" s="4">
        <f t="shared" si="14"/>
        <v>2.4908720609498748E-4</v>
      </c>
      <c r="AA47" s="1">
        <f t="shared" si="6"/>
        <v>0.30635295610265878</v>
      </c>
      <c r="AB47" s="1">
        <f t="shared" si="12"/>
        <v>0.39000000000000018</v>
      </c>
      <c r="AC47" s="4">
        <f t="shared" si="17"/>
        <v>1.3955277384820089E-4</v>
      </c>
      <c r="AD47" s="4">
        <f t="shared" si="17"/>
        <v>8.0300038722489375E-4</v>
      </c>
      <c r="AE47" s="4">
        <f t="shared" si="17"/>
        <v>2.0535747607718616E-3</v>
      </c>
      <c r="AF47" s="4">
        <f t="shared" si="17"/>
        <v>3.0635295611514683E-3</v>
      </c>
      <c r="AG47" s="4">
        <f t="shared" si="17"/>
        <v>2.9379750709403445E-3</v>
      </c>
      <c r="AH47" s="4">
        <f t="shared" si="15"/>
        <v>1.8783775043716966E-3</v>
      </c>
      <c r="AI47" s="4">
        <f t="shared" si="15"/>
        <v>8.0061991989613336E-4</v>
      </c>
      <c r="AJ47" s="4">
        <f t="shared" si="15"/>
        <v>2.1937360802774618E-4</v>
      </c>
      <c r="AK47" s="4">
        <f t="shared" si="15"/>
        <v>3.5063814397877518E-5</v>
      </c>
      <c r="AL47" s="4">
        <f t="shared" si="15"/>
        <v>2.4908720610514114E-6</v>
      </c>
    </row>
    <row r="48" spans="2:38" x14ac:dyDescent="0.45">
      <c r="B48" s="1">
        <f t="shared" si="8"/>
        <v>0.40000000000000019</v>
      </c>
      <c r="C48" s="1">
        <f t="shared" si="9"/>
        <v>1.3117308272640027</v>
      </c>
      <c r="D48" s="1">
        <f t="shared" si="10"/>
        <v>1.3117308273174736E-2</v>
      </c>
      <c r="E48" s="4">
        <f t="shared" si="18"/>
        <v>1.0077695999999981E-2</v>
      </c>
      <c r="F48" s="4">
        <f t="shared" si="18"/>
        <v>6.0466175999999899E-2</v>
      </c>
      <c r="G48" s="4">
        <f t="shared" si="18"/>
        <v>0.16124313599999984</v>
      </c>
      <c r="H48" s="4">
        <f t="shared" si="18"/>
        <v>0.25082265599999992</v>
      </c>
      <c r="I48" s="4">
        <f t="shared" si="18"/>
        <v>0.25082265600000014</v>
      </c>
      <c r="J48" s="4">
        <f t="shared" si="18"/>
        <v>0.1672151040000002</v>
      </c>
      <c r="K48" s="4">
        <f t="shared" si="18"/>
        <v>7.4317824000000129E-2</v>
      </c>
      <c r="L48" s="4">
        <f t="shared" si="18"/>
        <v>2.1233664000000044E-2</v>
      </c>
      <c r="M48" s="4">
        <f t="shared" si="18"/>
        <v>3.5389440000000161E-3</v>
      </c>
      <c r="N48" s="4">
        <f t="shared" si="18"/>
        <v>2.6214400000000105E-4</v>
      </c>
      <c r="P48" s="1">
        <f t="shared" si="11"/>
        <v>0.40000000000000019</v>
      </c>
      <c r="Q48" s="4">
        <f t="shared" si="16"/>
        <v>1.3219224510995107E-2</v>
      </c>
      <c r="R48" s="4">
        <f t="shared" si="16"/>
        <v>7.9315347065970654E-2</v>
      </c>
      <c r="S48" s="4">
        <f t="shared" si="16"/>
        <v>0.21150759217592188</v>
      </c>
      <c r="T48" s="4">
        <f t="shared" si="16"/>
        <v>0.32901181005143426</v>
      </c>
      <c r="U48" s="4">
        <f t="shared" si="16"/>
        <v>0.32901181005143454</v>
      </c>
      <c r="V48" s="4">
        <f t="shared" si="14"/>
        <v>0.2193412067009565</v>
      </c>
      <c r="W48" s="4">
        <f t="shared" si="14"/>
        <v>9.7484980755980721E-2</v>
      </c>
      <c r="X48" s="4">
        <f t="shared" si="14"/>
        <v>2.785285164456593E-2</v>
      </c>
      <c r="Y48" s="4">
        <f t="shared" si="14"/>
        <v>4.6421419407610002E-3</v>
      </c>
      <c r="Z48" s="4">
        <f t="shared" si="14"/>
        <v>3.4386236598229607E-4</v>
      </c>
      <c r="AA48" s="1">
        <f t="shared" si="6"/>
        <v>0.32901181005143454</v>
      </c>
      <c r="AB48" s="1">
        <f t="shared" si="12"/>
        <v>0.40000000000000019</v>
      </c>
      <c r="AC48" s="4">
        <f t="shared" si="17"/>
        <v>1.321922451153397E-4</v>
      </c>
      <c r="AD48" s="4">
        <f t="shared" si="17"/>
        <v>7.931534706920383E-4</v>
      </c>
      <c r="AE48" s="4">
        <f t="shared" si="17"/>
        <v>2.1150759218454369E-3</v>
      </c>
      <c r="AF48" s="4">
        <f t="shared" si="17"/>
        <v>3.2901181006484595E-3</v>
      </c>
      <c r="AG48" s="4">
        <f t="shared" si="17"/>
        <v>3.2901181006484621E-3</v>
      </c>
      <c r="AH48" s="4">
        <f t="shared" si="15"/>
        <v>2.1934120670989762E-3</v>
      </c>
      <c r="AI48" s="4">
        <f t="shared" si="15"/>
        <v>9.7484980759954558E-4</v>
      </c>
      <c r="AJ48" s="4">
        <f t="shared" si="15"/>
        <v>2.7852851645701312E-4</v>
      </c>
      <c r="AK48" s="4">
        <f t="shared" si="15"/>
        <v>4.6421419409502301E-5</v>
      </c>
      <c r="AL48" s="4">
        <f t="shared" si="15"/>
        <v>3.438623659963131E-6</v>
      </c>
    </row>
    <row r="49" spans="2:38" x14ac:dyDescent="0.45">
      <c r="B49" s="1">
        <f t="shared" si="8"/>
        <v>0.4100000000000002</v>
      </c>
      <c r="C49" s="1">
        <f t="shared" si="9"/>
        <v>1.4335590578848434</v>
      </c>
      <c r="D49" s="1">
        <f t="shared" si="10"/>
        <v>1.4335590579432804E-2</v>
      </c>
      <c r="E49" s="4">
        <f t="shared" si="18"/>
        <v>8.6629958186549179E-3</v>
      </c>
      <c r="F49" s="4">
        <f t="shared" si="18"/>
        <v>5.4180431475994356E-2</v>
      </c>
      <c r="G49" s="4">
        <f t="shared" si="18"/>
        <v>0.15060323325530645</v>
      </c>
      <c r="H49" s="4">
        <f t="shared" si="18"/>
        <v>0.24419846296199427</v>
      </c>
      <c r="I49" s="4">
        <f t="shared" si="18"/>
        <v>0.254545855460384</v>
      </c>
      <c r="J49" s="4">
        <f t="shared" si="18"/>
        <v>0.17688779786230088</v>
      </c>
      <c r="K49" s="4">
        <f t="shared" si="18"/>
        <v>8.194801934863663E-2</v>
      </c>
      <c r="L49" s="4">
        <f t="shared" si="18"/>
        <v>2.4405826585671447E-2</v>
      </c>
      <c r="M49" s="4">
        <f t="shared" si="18"/>
        <v>4.2399952966632676E-3</v>
      </c>
      <c r="N49" s="4">
        <f t="shared" si="18"/>
        <v>3.2738193439396218E-4</v>
      </c>
      <c r="P49" s="1">
        <f t="shared" si="11"/>
        <v>0.4100000000000002</v>
      </c>
      <c r="Q49" s="4">
        <f t="shared" si="16"/>
        <v>1.2418916124251281E-2</v>
      </c>
      <c r="R49" s="4">
        <f t="shared" si="16"/>
        <v>7.7670848302520787E-2</v>
      </c>
      <c r="S49" s="4">
        <f t="shared" si="16"/>
        <v>0.21589862917988842</v>
      </c>
      <c r="T49" s="4">
        <f t="shared" si="16"/>
        <v>0.35007291850072331</v>
      </c>
      <c r="U49" s="4">
        <f t="shared" si="16"/>
        <v>0.36490651674227959</v>
      </c>
      <c r="V49" s="4">
        <f t="shared" si="14"/>
        <v>0.25357910485480467</v>
      </c>
      <c r="W49" s="4">
        <f t="shared" si="14"/>
        <v>0.11747732541296045</v>
      </c>
      <c r="X49" s="4">
        <f t="shared" si="14"/>
        <v>3.4987193767056023E-2</v>
      </c>
      <c r="Y49" s="4">
        <f t="shared" si="14"/>
        <v>6.0782836629207611E-3</v>
      </c>
      <c r="Z49" s="4">
        <f t="shared" si="14"/>
        <v>4.6932133743832601E-4</v>
      </c>
      <c r="AA49" s="1">
        <f t="shared" si="6"/>
        <v>0.36490651674227959</v>
      </c>
      <c r="AB49" s="1">
        <f t="shared" si="12"/>
        <v>0.4100000000000002</v>
      </c>
      <c r="AC49" s="4">
        <f t="shared" si="17"/>
        <v>1.2418916124757521E-4</v>
      </c>
      <c r="AD49" s="4">
        <f t="shared" si="17"/>
        <v>7.7670848305686922E-4</v>
      </c>
      <c r="AE49" s="4">
        <f t="shared" si="17"/>
        <v>2.1589862918868922E-3</v>
      </c>
      <c r="AF49" s="4">
        <f t="shared" si="17"/>
        <v>3.500729185149935E-3</v>
      </c>
      <c r="AG49" s="4">
        <f t="shared" si="17"/>
        <v>3.6490651675715447E-3</v>
      </c>
      <c r="AH49" s="4">
        <f t="shared" si="15"/>
        <v>2.5357910486514144E-3</v>
      </c>
      <c r="AI49" s="4">
        <f t="shared" si="15"/>
        <v>1.1747732541774925E-3</v>
      </c>
      <c r="AJ49" s="4">
        <f t="shared" si="15"/>
        <v>3.4987193768482223E-4</v>
      </c>
      <c r="AK49" s="4">
        <f t="shared" si="15"/>
        <v>6.0782836631685332E-5</v>
      </c>
      <c r="AL49" s="4">
        <f t="shared" si="15"/>
        <v>4.6932133745745719E-6</v>
      </c>
    </row>
    <row r="50" spans="2:38" x14ac:dyDescent="0.45">
      <c r="B50" s="1">
        <f t="shared" si="8"/>
        <v>0.42000000000000021</v>
      </c>
      <c r="C50" s="1">
        <f t="shared" si="9"/>
        <v>1.5579500679689142</v>
      </c>
      <c r="D50" s="1">
        <f t="shared" si="10"/>
        <v>1.5579500680324218E-2</v>
      </c>
      <c r="E50" s="4">
        <f t="shared" si="18"/>
        <v>7.4276587396449158E-3</v>
      </c>
      <c r="F50" s="4">
        <f t="shared" si="18"/>
        <v>4.8407844889409968E-2</v>
      </c>
      <c r="G50" s="4">
        <f t="shared" si="18"/>
        <v>0.14021582657622197</v>
      </c>
      <c r="H50" s="4">
        <f t="shared" si="18"/>
        <v>0.23691639662878916</v>
      </c>
      <c r="I50" s="4">
        <f t="shared" si="18"/>
        <v>0.25734022392437461</v>
      </c>
      <c r="J50" s="4">
        <f t="shared" si="18"/>
        <v>0.18634981732454728</v>
      </c>
      <c r="K50" s="4">
        <f t="shared" si="18"/>
        <v>8.9961980777367709E-2</v>
      </c>
      <c r="L50" s="4">
        <f t="shared" si="18"/>
        <v>2.791923541366588E-2</v>
      </c>
      <c r="M50" s="4">
        <f t="shared" si="18"/>
        <v>5.0543443421291684E-3</v>
      </c>
      <c r="N50" s="4">
        <f t="shared" si="18"/>
        <v>4.0667138384947352E-4</v>
      </c>
      <c r="P50" s="1">
        <f t="shared" si="11"/>
        <v>0.42000000000000021</v>
      </c>
      <c r="Q50" s="4">
        <f t="shared" si="16"/>
        <v>1.1571921438279696E-2</v>
      </c>
      <c r="R50" s="4">
        <f t="shared" si="16"/>
        <v>7.5417005235684911E-2</v>
      </c>
      <c r="S50" s="4">
        <f t="shared" si="16"/>
        <v>0.21844925654474251</v>
      </c>
      <c r="T50" s="4">
        <f t="shared" si="16"/>
        <v>0.36910391623077232</v>
      </c>
      <c r="U50" s="4">
        <f t="shared" si="16"/>
        <v>0.40092321935411501</v>
      </c>
      <c r="V50" s="4">
        <f t="shared" si="14"/>
        <v>0.2903237105667732</v>
      </c>
      <c r="W50" s="4">
        <f t="shared" si="14"/>
        <v>0.14015627406671818</v>
      </c>
      <c r="X50" s="4">
        <f t="shared" si="14"/>
        <v>4.3496774710360876E-2</v>
      </c>
      <c r="Y50" s="4">
        <f t="shared" si="14"/>
        <v>7.874416111358435E-3</v>
      </c>
      <c r="Z50" s="4">
        <f t="shared" si="14"/>
        <v>6.3357371010929972E-4</v>
      </c>
      <c r="AA50" s="1">
        <f t="shared" si="6"/>
        <v>0.40092321935411501</v>
      </c>
      <c r="AB50" s="1">
        <f t="shared" si="12"/>
        <v>0.42000000000000021</v>
      </c>
      <c r="AC50" s="4">
        <f t="shared" si="17"/>
        <v>1.1571921438751408E-4</v>
      </c>
      <c r="AD50" s="4">
        <f t="shared" si="17"/>
        <v>7.5417005238759174E-4</v>
      </c>
      <c r="AE50" s="4">
        <f t="shared" si="17"/>
        <v>2.1844925655364728E-3</v>
      </c>
      <c r="AF50" s="4">
        <f t="shared" si="17"/>
        <v>3.6910391624581829E-3</v>
      </c>
      <c r="AG50" s="4">
        <f t="shared" si="17"/>
        <v>4.0092321937045807E-3</v>
      </c>
      <c r="AH50" s="4">
        <f t="shared" si="15"/>
        <v>2.9032371057860782E-3</v>
      </c>
      <c r="AI50" s="4">
        <f t="shared" si="15"/>
        <v>1.4015627407243144E-3</v>
      </c>
      <c r="AJ50" s="4">
        <f t="shared" si="15"/>
        <v>4.3496774712133959E-4</v>
      </c>
      <c r="AK50" s="4">
        <f t="shared" si="15"/>
        <v>7.874416111679424E-5</v>
      </c>
      <c r="AL50" s="4">
        <f t="shared" si="15"/>
        <v>6.3357371013512645E-6</v>
      </c>
    </row>
    <row r="51" spans="2:38" x14ac:dyDescent="0.45">
      <c r="B51" s="1">
        <f t="shared" si="8"/>
        <v>0.43000000000000022</v>
      </c>
      <c r="C51" s="1">
        <f t="shared" si="9"/>
        <v>1.6839221178559065</v>
      </c>
      <c r="D51" s="1">
        <f t="shared" si="10"/>
        <v>1.6839221179245491E-2</v>
      </c>
      <c r="E51" s="4">
        <f t="shared" si="18"/>
        <v>6.3514619553840385E-3</v>
      </c>
      <c r="F51" s="4">
        <f t="shared" si="18"/>
        <v>4.3123083802344295E-2</v>
      </c>
      <c r="G51" s="4">
        <f t="shared" si="18"/>
        <v>0.13012579673689875</v>
      </c>
      <c r="H51" s="4">
        <f t="shared" si="18"/>
        <v>0.2290518410398043</v>
      </c>
      <c r="I51" s="4">
        <f t="shared" si="18"/>
        <v>0.25919024117662087</v>
      </c>
      <c r="J51" s="4">
        <f t="shared" si="18"/>
        <v>0.19552948018587205</v>
      </c>
      <c r="K51" s="4">
        <f t="shared" si="18"/>
        <v>9.8336463719210551E-2</v>
      </c>
      <c r="L51" s="4">
        <f t="shared" si="18"/>
        <v>3.179299202951924E-2</v>
      </c>
      <c r="M51" s="4">
        <f t="shared" si="18"/>
        <v>5.9960467424093377E-3</v>
      </c>
      <c r="N51" s="4">
        <f t="shared" si="18"/>
        <v>5.0259261193684554E-4</v>
      </c>
      <c r="P51" s="1">
        <f t="shared" si="11"/>
        <v>0.43000000000000022</v>
      </c>
      <c r="Q51" s="4">
        <f t="shared" si="16"/>
        <v>1.0695367267391507E-2</v>
      </c>
      <c r="R51" s="4">
        <f t="shared" si="16"/>
        <v>7.2615914604921339E-2</v>
      </c>
      <c r="S51" s="4">
        <f t="shared" si="16"/>
        <v>0.21912170722888574</v>
      </c>
      <c r="T51" s="4">
        <f t="shared" si="16"/>
        <v>0.38570546126254168</v>
      </c>
      <c r="U51" s="4">
        <f t="shared" si="16"/>
        <v>0.43645617984971863</v>
      </c>
      <c r="V51" s="4">
        <f t="shared" si="14"/>
        <v>0.32925641637785819</v>
      </c>
      <c r="W51" s="4">
        <f t="shared" si="14"/>
        <v>0.16559094624851353</v>
      </c>
      <c r="X51" s="4">
        <f t="shared" si="14"/>
        <v>5.3536922471323994E-2</v>
      </c>
      <c r="Y51" s="4">
        <f t="shared" si="14"/>
        <v>1.009687572924094E-2</v>
      </c>
      <c r="Z51" s="4">
        <f t="shared" si="14"/>
        <v>8.4632681551142467E-4</v>
      </c>
      <c r="AA51" s="1">
        <f t="shared" si="6"/>
        <v>0.43645617984971863</v>
      </c>
      <c r="AB51" s="1">
        <f t="shared" si="12"/>
        <v>0.43000000000000022</v>
      </c>
      <c r="AC51" s="4">
        <f t="shared" si="17"/>
        <v>1.0695367267827489E-4</v>
      </c>
      <c r="AD51" s="4">
        <f t="shared" si="17"/>
        <v>7.2615914607881418E-4</v>
      </c>
      <c r="AE51" s="4">
        <f t="shared" si="17"/>
        <v>2.191217072378179E-3</v>
      </c>
      <c r="AF51" s="4">
        <f t="shared" si="17"/>
        <v>3.857054612782644E-3</v>
      </c>
      <c r="AG51" s="4">
        <f t="shared" si="17"/>
        <v>4.3645617986751012E-3</v>
      </c>
      <c r="AH51" s="4">
        <f t="shared" si="15"/>
        <v>3.2925641639127983E-3</v>
      </c>
      <c r="AI51" s="4">
        <f t="shared" si="15"/>
        <v>1.6559094625526361E-3</v>
      </c>
      <c r="AJ51" s="4">
        <f t="shared" si="15"/>
        <v>5.3536922473506352E-4</v>
      </c>
      <c r="AK51" s="4">
        <f t="shared" si="15"/>
        <v>1.0096875729652525E-4</v>
      </c>
      <c r="AL51" s="4">
        <f t="shared" si="15"/>
        <v>8.4632681554592398E-6</v>
      </c>
    </row>
    <row r="52" spans="2:38" x14ac:dyDescent="0.45">
      <c r="B52" s="1">
        <f t="shared" si="8"/>
        <v>0.44000000000000022</v>
      </c>
      <c r="C52" s="1">
        <f t="shared" si="9"/>
        <v>1.810411936341928</v>
      </c>
      <c r="D52" s="1">
        <f t="shared" si="10"/>
        <v>1.8104119364157269E-2</v>
      </c>
      <c r="E52" s="4">
        <f t="shared" si="18"/>
        <v>5.4161694481448808E-3</v>
      </c>
      <c r="F52" s="4">
        <f t="shared" si="18"/>
        <v>3.8300055383310223E-2</v>
      </c>
      <c r="G52" s="4">
        <f t="shared" si="18"/>
        <v>0.12037160263326091</v>
      </c>
      <c r="H52" s="4">
        <f t="shared" si="18"/>
        <v>0.22068127149431177</v>
      </c>
      <c r="I52" s="4">
        <f t="shared" si="18"/>
        <v>0.26008864140401061</v>
      </c>
      <c r="J52" s="4">
        <f t="shared" si="18"/>
        <v>0.20435536110315131</v>
      </c>
      <c r="K52" s="4">
        <f t="shared" si="18"/>
        <v>0.1070432843873651</v>
      </c>
      <c r="L52" s="4">
        <f t="shared" si="18"/>
        <v>3.6045187599827055E-2</v>
      </c>
      <c r="M52" s="4">
        <f t="shared" si="18"/>
        <v>7.0803047071088896E-3</v>
      </c>
      <c r="N52" s="4">
        <f t="shared" si="18"/>
        <v>6.1812183950950706E-4</v>
      </c>
      <c r="P52" s="1">
        <f t="shared" si="11"/>
        <v>0.44000000000000022</v>
      </c>
      <c r="Q52" s="4">
        <f t="shared" si="16"/>
        <v>9.8054978181719658E-3</v>
      </c>
      <c r="R52" s="4">
        <f t="shared" si="16"/>
        <v>6.9338877428501741E-2</v>
      </c>
      <c r="S52" s="4">
        <f t="shared" si="16"/>
        <v>0.217922186203863</v>
      </c>
      <c r="T52" s="4">
        <f t="shared" si="16"/>
        <v>0.39952400804041571</v>
      </c>
      <c r="U52" s="4">
        <f t="shared" si="16"/>
        <v>0.47086758090477621</v>
      </c>
      <c r="V52" s="4">
        <f t="shared" si="14"/>
        <v>0.36996738499661008</v>
      </c>
      <c r="W52" s="4">
        <f t="shared" si="14"/>
        <v>0.19379243976012933</v>
      </c>
      <c r="X52" s="4">
        <f t="shared" si="14"/>
        <v>6.5256637878410947E-2</v>
      </c>
      <c r="Y52" s="4">
        <f t="shared" si="14"/>
        <v>1.2818268154687873E-2</v>
      </c>
      <c r="Z52" s="4">
        <f t="shared" si="14"/>
        <v>1.1190551563616412E-3</v>
      </c>
      <c r="AA52" s="1">
        <f t="shared" si="6"/>
        <v>0.47086758090477621</v>
      </c>
      <c r="AB52" s="1">
        <f t="shared" si="12"/>
        <v>0.44000000000000022</v>
      </c>
      <c r="AC52" s="4">
        <f t="shared" si="17"/>
        <v>9.8054978185716733E-5</v>
      </c>
      <c r="AD52" s="4">
        <f t="shared" si="17"/>
        <v>6.9338877431328241E-4</v>
      </c>
      <c r="AE52" s="4">
        <f t="shared" si="17"/>
        <v>2.179221862127463E-3</v>
      </c>
      <c r="AF52" s="4">
        <f t="shared" si="17"/>
        <v>3.9952400805670172E-3</v>
      </c>
      <c r="AG52" s="4">
        <f t="shared" si="17"/>
        <v>4.7086758092397046E-3</v>
      </c>
      <c r="AH52" s="4">
        <f t="shared" si="15"/>
        <v>3.6996738501169127E-3</v>
      </c>
      <c r="AI52" s="4">
        <f t="shared" si="15"/>
        <v>1.9379243976802899E-3</v>
      </c>
      <c r="AJ52" s="4">
        <f t="shared" si="15"/>
        <v>6.5256637881071038E-4</v>
      </c>
      <c r="AK52" s="4">
        <f t="shared" si="15"/>
        <v>1.2818268155210391E-4</v>
      </c>
      <c r="AL52" s="4">
        <f t="shared" si="15"/>
        <v>1.1190551564072579E-5</v>
      </c>
    </row>
    <row r="53" spans="2:38" x14ac:dyDescent="0.45">
      <c r="B53" s="1">
        <f t="shared" si="8"/>
        <v>0.45000000000000023</v>
      </c>
      <c r="C53" s="1">
        <f t="shared" si="9"/>
        <v>1.9362863228891689</v>
      </c>
      <c r="D53" s="1">
        <f t="shared" si="10"/>
        <v>1.9362863229680987E-2</v>
      </c>
      <c r="E53" s="4">
        <f t="shared" si="18"/>
        <v>4.6053665839843631E-3</v>
      </c>
      <c r="F53" s="4">
        <f t="shared" si="18"/>
        <v>3.3912244845703057E-2</v>
      </c>
      <c r="G53" s="4">
        <f t="shared" si="18"/>
        <v>0.11098552858593727</v>
      </c>
      <c r="H53" s="4">
        <f t="shared" si="18"/>
        <v>0.21188146366406233</v>
      </c>
      <c r="I53" s="4">
        <f t="shared" si="18"/>
        <v>0.26003634176953128</v>
      </c>
      <c r="J53" s="4">
        <f t="shared" si="18"/>
        <v>0.21275700690234403</v>
      </c>
      <c r="K53" s="4">
        <f t="shared" si="18"/>
        <v>0.11604927649218769</v>
      </c>
      <c r="L53" s="4">
        <f t="shared" si="18"/>
        <v>4.06926034453126E-2</v>
      </c>
      <c r="M53" s="4">
        <f t="shared" si="18"/>
        <v>8.3234870683594041E-3</v>
      </c>
      <c r="N53" s="4">
        <f t="shared" si="18"/>
        <v>7.5668064257812854E-4</v>
      </c>
      <c r="P53" s="1">
        <f t="shared" si="11"/>
        <v>0.45000000000000023</v>
      </c>
      <c r="Q53" s="4">
        <f t="shared" si="16"/>
        <v>8.9173083284597356E-3</v>
      </c>
      <c r="R53" s="4">
        <f t="shared" si="16"/>
        <v>6.5663815873203538E-2</v>
      </c>
      <c r="S53" s="4">
        <f t="shared" si="16"/>
        <v>0.21489976103957523</v>
      </c>
      <c r="T53" s="4">
        <f t="shared" si="16"/>
        <v>0.41026318016646229</v>
      </c>
      <c r="U53" s="4">
        <f t="shared" si="16"/>
        <v>0.50350481202247688</v>
      </c>
      <c r="V53" s="4">
        <f t="shared" si="14"/>
        <v>0.41195848256384526</v>
      </c>
      <c r="W53" s="4">
        <f t="shared" si="14"/>
        <v>0.22470462685300657</v>
      </c>
      <c r="X53" s="4">
        <f t="shared" si="14"/>
        <v>7.8792531493911466E-2</v>
      </c>
      <c r="Y53" s="4">
        <f t="shared" si="14"/>
        <v>1.6116654169209179E-2</v>
      </c>
      <c r="Z53" s="4">
        <f t="shared" si="14"/>
        <v>1.4651503790190179E-3</v>
      </c>
      <c r="AA53" s="1">
        <f t="shared" si="6"/>
        <v>0.50350481202247688</v>
      </c>
      <c r="AB53" s="1">
        <f t="shared" si="12"/>
        <v>0.45000000000000023</v>
      </c>
      <c r="AC53" s="4">
        <f t="shared" si="17"/>
        <v>8.9173083288232371E-5</v>
      </c>
      <c r="AD53" s="4">
        <f t="shared" si="17"/>
        <v>6.566381587588023E-4</v>
      </c>
      <c r="AE53" s="4">
        <f t="shared" si="17"/>
        <v>2.1489976104833533E-3</v>
      </c>
      <c r="AF53" s="4">
        <f t="shared" si="17"/>
        <v>4.1026318018318611E-3</v>
      </c>
      <c r="AG53" s="4">
        <f t="shared" si="17"/>
        <v>5.0350481204300152E-3</v>
      </c>
      <c r="AH53" s="4">
        <f t="shared" si="15"/>
        <v>4.1195848258063815E-3</v>
      </c>
      <c r="AI53" s="4">
        <f t="shared" si="15"/>
        <v>2.2470462686216635E-3</v>
      </c>
      <c r="AJ53" s="4">
        <f t="shared" si="15"/>
        <v>7.8792531497123332E-4</v>
      </c>
      <c r="AK53" s="4">
        <f t="shared" si="15"/>
        <v>1.6116654169866151E-4</v>
      </c>
      <c r="AL53" s="4">
        <f t="shared" si="15"/>
        <v>1.4651503790787427E-5</v>
      </c>
    </row>
    <row r="54" spans="2:38" x14ac:dyDescent="0.45">
      <c r="B54" s="1">
        <f t="shared" si="8"/>
        <v>0.46000000000000024</v>
      </c>
      <c r="C54" s="1">
        <f t="shared" si="9"/>
        <v>2.0603554689625083</v>
      </c>
      <c r="D54" s="1">
        <f t="shared" si="10"/>
        <v>2.0603554690464956E-2</v>
      </c>
      <c r="E54" s="4">
        <f t="shared" si="18"/>
        <v>3.9043059123133337E-3</v>
      </c>
      <c r="F54" s="4">
        <f t="shared" si="18"/>
        <v>2.9933011994402223E-2</v>
      </c>
      <c r="G54" s="4">
        <f t="shared" si="18"/>
        <v>0.10199396679574102</v>
      </c>
      <c r="H54" s="4">
        <f t="shared" si="18"/>
        <v>0.20272874881622616</v>
      </c>
      <c r="I54" s="4">
        <f t="shared" si="18"/>
        <v>0.25904229015406699</v>
      </c>
      <c r="J54" s="4">
        <f t="shared" si="18"/>
        <v>0.22066565457568688</v>
      </c>
      <c r="K54" s="4">
        <f t="shared" si="18"/>
        <v>0.12531629766026672</v>
      </c>
      <c r="L54" s="4">
        <f t="shared" si="18"/>
        <v>4.5750394383906934E-2</v>
      </c>
      <c r="M54" s="4">
        <f t="shared" si="18"/>
        <v>9.7431395447209346E-3</v>
      </c>
      <c r="N54" s="4">
        <f t="shared" si="18"/>
        <v>9.2219016266906033E-4</v>
      </c>
      <c r="P54" s="1">
        <f t="shared" si="11"/>
        <v>0.46000000000000024</v>
      </c>
      <c r="Q54" s="4">
        <f t="shared" si="16"/>
        <v>8.0442580389374317E-3</v>
      </c>
      <c r="R54" s="4">
        <f t="shared" si="16"/>
        <v>6.1672644965186978E-2</v>
      </c>
      <c r="S54" s="4">
        <f t="shared" si="16"/>
        <v>0.2101438272887855</v>
      </c>
      <c r="T54" s="4">
        <f t="shared" si="16"/>
        <v>0.4176932863394382</v>
      </c>
      <c r="U54" s="4">
        <f t="shared" si="16"/>
        <v>0.53371919921150479</v>
      </c>
      <c r="V54" s="4">
        <f t="shared" si="14"/>
        <v>0.45464968821720819</v>
      </c>
      <c r="W54" s="4">
        <f t="shared" si="14"/>
        <v>0.25819611923446412</v>
      </c>
      <c r="X54" s="4">
        <f t="shared" si="14"/>
        <v>9.4262075276074275E-2</v>
      </c>
      <c r="Y54" s="4">
        <f t="shared" si="14"/>
        <v>2.007433084583066E-2</v>
      </c>
      <c r="Z54" s="4">
        <f t="shared" si="14"/>
        <v>1.9000395450786236E-3</v>
      </c>
      <c r="AA54" s="1">
        <f t="shared" si="6"/>
        <v>0.53371919921150479</v>
      </c>
      <c r="AB54" s="1">
        <f t="shared" si="12"/>
        <v>0.46000000000000024</v>
      </c>
      <c r="AC54" s="4">
        <f t="shared" si="17"/>
        <v>8.0442580392653439E-5</v>
      </c>
      <c r="AD54" s="4">
        <f t="shared" si="17"/>
        <v>6.1672644967700977E-4</v>
      </c>
      <c r="AE54" s="4">
        <f t="shared" si="17"/>
        <v>2.1014382729735172E-3</v>
      </c>
      <c r="AF54" s="4">
        <f t="shared" si="17"/>
        <v>4.176932863564649E-3</v>
      </c>
      <c r="AG54" s="4">
        <f t="shared" si="17"/>
        <v>5.3371919923326109E-3</v>
      </c>
      <c r="AH54" s="4">
        <f t="shared" si="15"/>
        <v>4.5464968823574134E-3</v>
      </c>
      <c r="AI54" s="4">
        <f t="shared" si="15"/>
        <v>2.5819611924498909E-3</v>
      </c>
      <c r="AJ54" s="4">
        <f t="shared" si="15"/>
        <v>9.4262075279916732E-4</v>
      </c>
      <c r="AK54" s="4">
        <f t="shared" si="15"/>
        <v>2.007433084664896E-4</v>
      </c>
      <c r="AL54" s="4">
        <f t="shared" si="15"/>
        <v>1.900039545156076E-5</v>
      </c>
    </row>
    <row r="55" spans="2:38" x14ac:dyDescent="0.45">
      <c r="B55" s="1">
        <f t="shared" si="8"/>
        <v>0.47000000000000025</v>
      </c>
      <c r="C55" s="1">
        <f t="shared" si="9"/>
        <v>2.1813878379378875</v>
      </c>
      <c r="D55" s="1">
        <f t="shared" si="10"/>
        <v>2.1813878380268086E-2</v>
      </c>
      <c r="E55" s="4">
        <f t="shared" si="18"/>
        <v>3.2997635918021197E-3</v>
      </c>
      <c r="F55" s="4">
        <f t="shared" si="18"/>
        <v>2.6335849044005613E-2</v>
      </c>
      <c r="G55" s="4">
        <f t="shared" si="18"/>
        <v>9.3417728684397378E-2</v>
      </c>
      <c r="H55" s="4">
        <f t="shared" si="18"/>
        <v>0.1932983191016778</v>
      </c>
      <c r="I55" s="4">
        <f t="shared" si="18"/>
        <v>0.25712323578619439</v>
      </c>
      <c r="J55" s="4">
        <f t="shared" si="18"/>
        <v>0.22801494494247451</v>
      </c>
      <c r="K55" s="4">
        <f t="shared" si="18"/>
        <v>0.13480128820498496</v>
      </c>
      <c r="L55" s="4">
        <f t="shared" si="18"/>
        <v>5.1231756433700558E-2</v>
      </c>
      <c r="M55" s="4">
        <f t="shared" si="18"/>
        <v>1.1357983737660048E-2</v>
      </c>
      <c r="N55" s="4">
        <f t="shared" si="18"/>
        <v>1.1191304731027721E-3</v>
      </c>
      <c r="P55" s="1">
        <f t="shared" si="11"/>
        <v>0.47000000000000025</v>
      </c>
      <c r="Q55" s="4">
        <f t="shared" si="16"/>
        <v>7.1980641672273835E-3</v>
      </c>
      <c r="R55" s="4">
        <f t="shared" si="16"/>
        <v>5.7448700806361983E-2</v>
      </c>
      <c r="S55" s="4">
        <f t="shared" si="16"/>
        <v>0.20378029719992577</v>
      </c>
      <c r="T55" s="4">
        <f t="shared" si="16"/>
        <v>0.42165860238223679</v>
      </c>
      <c r="U55" s="4">
        <f t="shared" si="16"/>
        <v>0.56088549939524024</v>
      </c>
      <c r="V55" s="4">
        <f t="shared" si="14"/>
        <v>0.49738902776559091</v>
      </c>
      <c r="W55" s="4">
        <f t="shared" si="14"/>
        <v>0.29405389062871423</v>
      </c>
      <c r="X55" s="4">
        <f t="shared" si="14"/>
        <v>0.11175633040067051</v>
      </c>
      <c r="Y55" s="4">
        <f t="shared" si="14"/>
        <v>2.477616758882794E-2</v>
      </c>
      <c r="Z55" s="4">
        <f t="shared" si="14"/>
        <v>2.4412576030920612E-3</v>
      </c>
      <c r="AA55" s="1">
        <f t="shared" si="6"/>
        <v>0.56088549939524024</v>
      </c>
      <c r="AB55" s="1">
        <f t="shared" si="12"/>
        <v>0.47000000000000025</v>
      </c>
      <c r="AC55" s="4">
        <f t="shared" si="17"/>
        <v>7.1980641675208016E-5</v>
      </c>
      <c r="AD55" s="4">
        <f t="shared" si="17"/>
        <v>5.7448700808703792E-4</v>
      </c>
      <c r="AE55" s="4">
        <f t="shared" si="17"/>
        <v>2.0378029720823257E-3</v>
      </c>
      <c r="AF55" s="4">
        <f t="shared" si="17"/>
        <v>4.2165860239942506E-3</v>
      </c>
      <c r="AG55" s="4">
        <f t="shared" si="17"/>
        <v>5.6088549941810395E-3</v>
      </c>
      <c r="AH55" s="4">
        <f t="shared" si="15"/>
        <v>4.9738902778586622E-3</v>
      </c>
      <c r="AI55" s="4">
        <f t="shared" si="15"/>
        <v>2.9405389064070093E-3</v>
      </c>
      <c r="AJ55" s="4">
        <f t="shared" si="15"/>
        <v>1.117563304052261E-3</v>
      </c>
      <c r="AK55" s="4">
        <f t="shared" si="15"/>
        <v>2.4776167589837903E-4</v>
      </c>
      <c r="AL55" s="4">
        <f t="shared" si="15"/>
        <v>2.4412576031915756E-5</v>
      </c>
    </row>
    <row r="56" spans="2:38" x14ac:dyDescent="0.45">
      <c r="B56" s="1">
        <f t="shared" si="8"/>
        <v>0.48000000000000026</v>
      </c>
      <c r="C56" s="1">
        <f t="shared" si="9"/>
        <v>2.2981264101479533</v>
      </c>
      <c r="D56" s="1">
        <f t="shared" si="10"/>
        <v>2.298126410241633E-2</v>
      </c>
      <c r="E56" s="4">
        <f t="shared" ref="E56:N71" si="19">_xlfn.BINOM.DIST(E$7,$F$3,$B56,FALSE)</f>
        <v>2.779905883635702E-3</v>
      </c>
      <c r="F56" s="4">
        <f t="shared" si="19"/>
        <v>2.3094602725588921E-2</v>
      </c>
      <c r="G56" s="4">
        <f t="shared" si="19"/>
        <v>8.5272379294482253E-2</v>
      </c>
      <c r="H56" s="4">
        <f t="shared" si="19"/>
        <v>0.18366358617273118</v>
      </c>
      <c r="I56" s="4">
        <f t="shared" si="19"/>
        <v>0.25430342700839731</v>
      </c>
      <c r="J56" s="4">
        <f t="shared" si="19"/>
        <v>0.23474162493082851</v>
      </c>
      <c r="K56" s="4">
        <f t="shared" si="19"/>
        <v>0.14445638457281768</v>
      </c>
      <c r="L56" s="4">
        <f t="shared" si="19"/>
        <v>5.7147580710125705E-2</v>
      </c>
      <c r="M56" s="4">
        <f t="shared" si="19"/>
        <v>1.3187903240798261E-2</v>
      </c>
      <c r="N56" s="4">
        <f t="shared" si="19"/>
        <v>1.3526054605946943E-3</v>
      </c>
      <c r="P56" s="1">
        <f t="shared" si="11"/>
        <v>0.48000000000000026</v>
      </c>
      <c r="Q56" s="4">
        <f t="shared" si="16"/>
        <v>6.3885751289088901E-3</v>
      </c>
      <c r="R56" s="4">
        <f t="shared" si="16"/>
        <v>5.3074316455550802E-2</v>
      </c>
      <c r="S56" s="4">
        <f t="shared" si="16"/>
        <v>0.19596670691280316</v>
      </c>
      <c r="T56" s="4">
        <f t="shared" si="16"/>
        <v>0.422082137966038</v>
      </c>
      <c r="U56" s="4">
        <f t="shared" si="16"/>
        <v>0.58442142179913015</v>
      </c>
      <c r="V56" s="4">
        <f t="shared" si="14"/>
        <v>0.53946592781458225</v>
      </c>
      <c r="W56" s="4">
        <f t="shared" si="14"/>
        <v>0.33197903250128169</v>
      </c>
      <c r="X56" s="4">
        <f t="shared" si="14"/>
        <v>0.13133236450600161</v>
      </c>
      <c r="Y56" s="4">
        <f t="shared" si="14"/>
        <v>3.0307468732154265E-2</v>
      </c>
      <c r="Z56" s="4">
        <f t="shared" si="14"/>
        <v>3.1084583315030036E-3</v>
      </c>
      <c r="AA56" s="1">
        <f t="shared" si="6"/>
        <v>0.58442142179913015</v>
      </c>
      <c r="AB56" s="1">
        <f t="shared" si="12"/>
        <v>0.48000000000000026</v>
      </c>
      <c r="AC56" s="4">
        <f t="shared" si="17"/>
        <v>6.3885751291693112E-5</v>
      </c>
      <c r="AD56" s="4">
        <f t="shared" si="17"/>
        <v>5.3074316457714301E-4</v>
      </c>
      <c r="AE56" s="4">
        <f t="shared" si="17"/>
        <v>1.9596670692079146E-3</v>
      </c>
      <c r="AF56" s="4">
        <f t="shared" si="17"/>
        <v>4.2208213798324359E-3</v>
      </c>
      <c r="AG56" s="4">
        <f t="shared" si="17"/>
        <v>5.844214218229532E-3</v>
      </c>
      <c r="AH56" s="4">
        <f t="shared" si="15"/>
        <v>5.3946592783657276E-3</v>
      </c>
      <c r="AI56" s="4">
        <f t="shared" si="15"/>
        <v>3.3197903251481432E-3</v>
      </c>
      <c r="AJ56" s="4">
        <f t="shared" si="15"/>
        <v>1.3133236451135519E-3</v>
      </c>
      <c r="AK56" s="4">
        <f t="shared" si="15"/>
        <v>3.0307468733389707E-4</v>
      </c>
      <c r="AL56" s="4">
        <f t="shared" si="15"/>
        <v>3.1084583316297157E-5</v>
      </c>
    </row>
    <row r="57" spans="2:38" x14ac:dyDescent="0.45">
      <c r="B57" s="1">
        <f t="shared" si="8"/>
        <v>0.49000000000000027</v>
      </c>
      <c r="C57" s="1">
        <f t="shared" si="9"/>
        <v>2.4093060688765178</v>
      </c>
      <c r="D57" s="1">
        <f t="shared" si="10"/>
        <v>2.4093060689747297E-2</v>
      </c>
      <c r="E57" s="4">
        <f t="shared" si="19"/>
        <v>2.3341651730904439E-3</v>
      </c>
      <c r="F57" s="4">
        <f t="shared" si="19"/>
        <v>2.0183663555546769E-2</v>
      </c>
      <c r="G57" s="4">
        <f t="shared" si="19"/>
        <v>7.7568589350728856E-2</v>
      </c>
      <c r="H57" s="4">
        <f t="shared" si="19"/>
        <v>0.17389559573398708</v>
      </c>
      <c r="I57" s="4">
        <f t="shared" si="19"/>
        <v>0.25061424091074641</v>
      </c>
      <c r="J57" s="4">
        <f t="shared" si="19"/>
        <v>0.24078623146326644</v>
      </c>
      <c r="K57" s="4">
        <f t="shared" si="19"/>
        <v>0.15422908943398778</v>
      </c>
      <c r="L57" s="4">
        <f t="shared" si="19"/>
        <v>6.3506095649289135E-2</v>
      </c>
      <c r="M57" s="4">
        <f t="shared" si="19"/>
        <v>1.5253915131446926E-2</v>
      </c>
      <c r="N57" s="4">
        <f t="shared" si="19"/>
        <v>1.628413597910457E-3</v>
      </c>
      <c r="P57" s="1">
        <f t="shared" si="11"/>
        <v>0.49000000000000027</v>
      </c>
      <c r="Q57" s="4">
        <f t="shared" si="16"/>
        <v>5.6237183172870141E-3</v>
      </c>
      <c r="R57" s="4">
        <f t="shared" si="16"/>
        <v>4.8628623096540625E-2</v>
      </c>
      <c r="S57" s="4">
        <f t="shared" si="16"/>
        <v>0.18688647307690145</v>
      </c>
      <c r="T57" s="4">
        <f t="shared" si="16"/>
        <v>0.41896771415279255</v>
      </c>
      <c r="U57" s="4">
        <f t="shared" si="16"/>
        <v>0.60380641157314296</v>
      </c>
      <c r="V57" s="4">
        <f t="shared" si="14"/>
        <v>0.58012772876635377</v>
      </c>
      <c r="W57" s="4">
        <f t="shared" si="14"/>
        <v>0.37158508117060596</v>
      </c>
      <c r="X57" s="4">
        <f t="shared" si="14"/>
        <v>0.15300562165848494</v>
      </c>
      <c r="Y57" s="4">
        <f t="shared" si="14"/>
        <v>3.6751350300322422E-2</v>
      </c>
      <c r="Z57" s="4">
        <f t="shared" si="14"/>
        <v>3.92334676408671E-3</v>
      </c>
      <c r="AA57" s="1">
        <f t="shared" si="6"/>
        <v>0.60380641157314296</v>
      </c>
      <c r="AB57" s="1">
        <f t="shared" si="12"/>
        <v>0.49000000000000027</v>
      </c>
      <c r="AC57" s="4">
        <f t="shared" si="17"/>
        <v>5.6237183175162569E-5</v>
      </c>
      <c r="AD57" s="4">
        <f t="shared" si="17"/>
        <v>4.8628623098522899E-4</v>
      </c>
      <c r="AE57" s="4">
        <f t="shared" si="17"/>
        <v>1.868864730845196E-3</v>
      </c>
      <c r="AF57" s="4">
        <f t="shared" si="17"/>
        <v>4.1896771416987119E-3</v>
      </c>
      <c r="AG57" s="4">
        <f t="shared" si="17"/>
        <v>6.0380641159775627E-3</v>
      </c>
      <c r="AH57" s="4">
        <f t="shared" si="15"/>
        <v>5.8012772879000186E-3</v>
      </c>
      <c r="AI57" s="4">
        <f t="shared" si="15"/>
        <v>3.715850811857531E-3</v>
      </c>
      <c r="AJ57" s="4">
        <f t="shared" si="15"/>
        <v>1.53005621664722E-3</v>
      </c>
      <c r="AK57" s="4">
        <f t="shared" si="15"/>
        <v>3.6751350301820535E-4</v>
      </c>
      <c r="AL57" s="4">
        <f t="shared" si="15"/>
        <v>3.9233467642466392E-5</v>
      </c>
    </row>
    <row r="58" spans="2:38" x14ac:dyDescent="0.45">
      <c r="B58" s="1">
        <f t="shared" si="8"/>
        <v>0.50000000000000022</v>
      </c>
      <c r="C58" s="1">
        <f t="shared" si="9"/>
        <v>2.5136718750000027</v>
      </c>
      <c r="D58" s="1">
        <f t="shared" si="10"/>
        <v>2.5136718751024689E-2</v>
      </c>
      <c r="E58" s="4">
        <f t="shared" si="19"/>
        <v>1.9531249999999933E-3</v>
      </c>
      <c r="F58" s="4">
        <f t="shared" si="19"/>
        <v>1.7578124999999965E-2</v>
      </c>
      <c r="G58" s="4">
        <f t="shared" si="19"/>
        <v>7.0312499999999861E-2</v>
      </c>
      <c r="H58" s="4">
        <f t="shared" si="19"/>
        <v>0.16406249999999983</v>
      </c>
      <c r="I58" s="4">
        <f t="shared" si="19"/>
        <v>0.24609375</v>
      </c>
      <c r="J58" s="4">
        <f t="shared" si="19"/>
        <v>0.24609375000000019</v>
      </c>
      <c r="K58" s="4">
        <f t="shared" si="19"/>
        <v>0.16406250000000022</v>
      </c>
      <c r="L58" s="4">
        <f t="shared" si="19"/>
        <v>7.0312500000000139E-2</v>
      </c>
      <c r="M58" s="4">
        <f t="shared" si="19"/>
        <v>1.7578125000000052E-2</v>
      </c>
      <c r="N58" s="4">
        <f t="shared" si="19"/>
        <v>1.9531250000000087E-3</v>
      </c>
      <c r="P58" s="1">
        <f t="shared" si="11"/>
        <v>0.50000000000000022</v>
      </c>
      <c r="Q58" s="4">
        <f t="shared" si="16"/>
        <v>4.9095153808593637E-3</v>
      </c>
      <c r="R58" s="4">
        <f t="shared" si="16"/>
        <v>4.4185638427734333E-2</v>
      </c>
      <c r="S58" s="4">
        <f t="shared" si="16"/>
        <v>0.17674255371093733</v>
      </c>
      <c r="T58" s="4">
        <f t="shared" si="16"/>
        <v>0.4123992919921875</v>
      </c>
      <c r="U58" s="4">
        <f t="shared" si="16"/>
        <v>0.61859893798828192</v>
      </c>
      <c r="V58" s="4">
        <f t="shared" si="14"/>
        <v>0.61859893798828236</v>
      </c>
      <c r="W58" s="4">
        <f t="shared" si="14"/>
        <v>0.4123992919921885</v>
      </c>
      <c r="X58" s="4">
        <f t="shared" si="14"/>
        <v>0.17674255371093803</v>
      </c>
      <c r="Y58" s="4">
        <f t="shared" si="14"/>
        <v>4.4185638427734555E-2</v>
      </c>
      <c r="Z58" s="4">
        <f t="shared" si="14"/>
        <v>4.9095153808594019E-3</v>
      </c>
      <c r="AA58" s="1">
        <f t="shared" si="6"/>
        <v>0.61859893798828236</v>
      </c>
      <c r="AB58" s="1">
        <f t="shared" si="12"/>
        <v>0.50000000000000022</v>
      </c>
      <c r="AC58" s="4">
        <f t="shared" si="17"/>
        <v>4.9095153810594934E-5</v>
      </c>
      <c r="AD58" s="4">
        <f t="shared" si="17"/>
        <v>4.4185638429535494E-4</v>
      </c>
      <c r="AE58" s="4">
        <f t="shared" si="17"/>
        <v>1.7674255371814198E-3</v>
      </c>
      <c r="AF58" s="4">
        <f t="shared" si="17"/>
        <v>4.1239929200899833E-3</v>
      </c>
      <c r="AG58" s="4">
        <f t="shared" si="17"/>
        <v>6.1859893801349819E-3</v>
      </c>
      <c r="AH58" s="4">
        <f t="shared" si="15"/>
        <v>6.1859893801349862E-3</v>
      </c>
      <c r="AI58" s="4">
        <f t="shared" si="15"/>
        <v>4.1239929200899937E-3</v>
      </c>
      <c r="AJ58" s="4">
        <f t="shared" si="15"/>
        <v>1.7674255371814267E-3</v>
      </c>
      <c r="AK58" s="4">
        <f t="shared" si="15"/>
        <v>4.4185638429535717E-4</v>
      </c>
      <c r="AL58" s="4">
        <f t="shared" si="15"/>
        <v>4.9095153810595313E-5</v>
      </c>
    </row>
    <row r="59" spans="2:38" x14ac:dyDescent="0.45">
      <c r="B59" s="1">
        <f t="shared" si="8"/>
        <v>0.51000000000000023</v>
      </c>
      <c r="C59" s="1">
        <f t="shared" si="9"/>
        <v>2.6099979529978437</v>
      </c>
      <c r="D59" s="1">
        <f t="shared" si="10"/>
        <v>2.6099979531042365E-2</v>
      </c>
      <c r="E59" s="4">
        <f t="shared" si="19"/>
        <v>1.6284135979104427E-3</v>
      </c>
      <c r="F59" s="4">
        <f t="shared" si="19"/>
        <v>1.5253915131446824E-2</v>
      </c>
      <c r="G59" s="4">
        <f t="shared" si="19"/>
        <v>6.3506095649288857E-2</v>
      </c>
      <c r="H59" s="4">
        <f t="shared" si="19"/>
        <v>0.15422908943398733</v>
      </c>
      <c r="I59" s="4">
        <f t="shared" si="19"/>
        <v>0.24078623146326619</v>
      </c>
      <c r="J59" s="4">
        <f t="shared" si="19"/>
        <v>0.25061424091074658</v>
      </c>
      <c r="K59" s="4">
        <f t="shared" si="19"/>
        <v>0.17389559573398747</v>
      </c>
      <c r="L59" s="4">
        <f t="shared" si="19"/>
        <v>7.7568589350729189E-2</v>
      </c>
      <c r="M59" s="4">
        <f t="shared" si="19"/>
        <v>2.0183663555546887E-2</v>
      </c>
      <c r="N59" s="4">
        <f t="shared" si="19"/>
        <v>2.3341651730904587E-3</v>
      </c>
      <c r="P59" s="1">
        <f t="shared" si="11"/>
        <v>0.51000000000000023</v>
      </c>
      <c r="Q59" s="4">
        <f t="shared" si="16"/>
        <v>4.2501561571801089E-3</v>
      </c>
      <c r="R59" s="4">
        <f t="shared" si="16"/>
        <v>3.9812687268279044E-2</v>
      </c>
      <c r="S59" s="4">
        <f t="shared" si="16"/>
        <v>0.16575077964752918</v>
      </c>
      <c r="T59" s="4">
        <f t="shared" si="16"/>
        <v>0.40253760771542829</v>
      </c>
      <c r="U59" s="4">
        <f t="shared" si="16"/>
        <v>0.62845157122918971</v>
      </c>
      <c r="V59" s="4">
        <f t="shared" si="14"/>
        <v>0.65410265576915705</v>
      </c>
      <c r="W59" s="4">
        <f t="shared" si="14"/>
        <v>0.45386714890104785</v>
      </c>
      <c r="X59" s="4">
        <f t="shared" si="14"/>
        <v>0.20245385942233352</v>
      </c>
      <c r="Y59" s="4">
        <f t="shared" si="14"/>
        <v>5.2679320563974556E-2</v>
      </c>
      <c r="Z59" s="4">
        <f t="shared" si="14"/>
        <v>6.0921663237249544E-3</v>
      </c>
      <c r="AA59" s="1">
        <f t="shared" si="6"/>
        <v>0.65410265576915705</v>
      </c>
      <c r="AB59" s="1">
        <f t="shared" si="12"/>
        <v>0.51000000000000023</v>
      </c>
      <c r="AC59" s="4">
        <f t="shared" si="17"/>
        <v>4.2501561573533605E-5</v>
      </c>
      <c r="AD59" s="4">
        <f t="shared" si="17"/>
        <v>3.981268726990195E-4</v>
      </c>
      <c r="AE59" s="4">
        <f t="shared" si="17"/>
        <v>1.6575077965428578E-3</v>
      </c>
      <c r="AF59" s="4">
        <f t="shared" si="17"/>
        <v>4.025376077318372E-3</v>
      </c>
      <c r="AG59" s="4">
        <f t="shared" si="17"/>
        <v>6.2845157125480762E-3</v>
      </c>
      <c r="AH59" s="4">
        <f t="shared" si="15"/>
        <v>6.5410265579582058E-3</v>
      </c>
      <c r="AI59" s="4">
        <f t="shared" si="15"/>
        <v>4.5386714891954907E-3</v>
      </c>
      <c r="AJ59" s="4">
        <f t="shared" si="15"/>
        <v>2.0245385943058625E-3</v>
      </c>
      <c r="AK59" s="4">
        <f t="shared" si="15"/>
        <v>5.2679320566121951E-4</v>
      </c>
      <c r="AL59" s="4">
        <f t="shared" si="15"/>
        <v>6.0921663239732925E-5</v>
      </c>
    </row>
    <row r="60" spans="2:38" x14ac:dyDescent="0.45">
      <c r="B60" s="1">
        <f t="shared" si="8"/>
        <v>0.52000000000000024</v>
      </c>
      <c r="C60" s="1">
        <f t="shared" si="9"/>
        <v>2.6971066896875273</v>
      </c>
      <c r="D60" s="1">
        <f t="shared" si="10"/>
        <v>2.697106689797471E-2</v>
      </c>
      <c r="E60" s="4">
        <f t="shared" si="19"/>
        <v>1.3526054605946811E-3</v>
      </c>
      <c r="F60" s="4">
        <f t="shared" si="19"/>
        <v>1.3187903240798162E-2</v>
      </c>
      <c r="G60" s="4">
        <f t="shared" si="19"/>
        <v>5.7147580710125399E-2</v>
      </c>
      <c r="H60" s="4">
        <f t="shared" si="19"/>
        <v>0.14445638457281715</v>
      </c>
      <c r="I60" s="4">
        <f t="shared" si="19"/>
        <v>0.23474162493082815</v>
      </c>
      <c r="J60" s="4">
        <f t="shared" si="19"/>
        <v>0.25430342700839748</v>
      </c>
      <c r="K60" s="4">
        <f t="shared" si="19"/>
        <v>0.18366358617273168</v>
      </c>
      <c r="L60" s="4">
        <f t="shared" si="19"/>
        <v>8.527237929448267E-2</v>
      </c>
      <c r="M60" s="4">
        <f t="shared" si="19"/>
        <v>2.3094602725589084E-2</v>
      </c>
      <c r="N60" s="4">
        <f t="shared" si="19"/>
        <v>2.7799058836357215E-3</v>
      </c>
      <c r="P60" s="1">
        <f t="shared" si="11"/>
        <v>0.52000000000000024</v>
      </c>
      <c r="Q60" s="4">
        <f t="shared" si="16"/>
        <v>3.6481212362777936E-3</v>
      </c>
      <c r="R60" s="4">
        <f t="shared" si="16"/>
        <v>3.5569182053708542E-2</v>
      </c>
      <c r="S60" s="4">
        <f t="shared" si="16"/>
        <v>0.15413312223273712</v>
      </c>
      <c r="T60" s="4">
        <f t="shared" si="16"/>
        <v>0.38961428119941927</v>
      </c>
      <c r="U60" s="4">
        <f t="shared" si="16"/>
        <v>0.63312320694905699</v>
      </c>
      <c r="V60" s="4">
        <f t="shared" si="14"/>
        <v>0.68588347419481266</v>
      </c>
      <c r="W60" s="4">
        <f t="shared" si="14"/>
        <v>0.49536028691847628</v>
      </c>
      <c r="X60" s="4">
        <f t="shared" si="14"/>
        <v>0.22998870464072141</v>
      </c>
      <c r="Y60" s="4">
        <f t="shared" si="14"/>
        <v>6.2288607506862118E-2</v>
      </c>
      <c r="Z60" s="4">
        <f t="shared" si="14"/>
        <v>7.497702755455621E-3</v>
      </c>
      <c r="AA60" s="1">
        <f t="shared" si="6"/>
        <v>0.68588347419481266</v>
      </c>
      <c r="AB60" s="1">
        <f t="shared" si="12"/>
        <v>0.52000000000000024</v>
      </c>
      <c r="AC60" s="4">
        <f t="shared" si="17"/>
        <v>3.648121236426504E-5</v>
      </c>
      <c r="AD60" s="4">
        <f t="shared" si="17"/>
        <v>3.5569182055158468E-4</v>
      </c>
      <c r="AE60" s="4">
        <f t="shared" si="17"/>
        <v>1.5413312223902013E-3</v>
      </c>
      <c r="AF60" s="4">
        <f t="shared" si="17"/>
        <v>3.8961428121530133E-3</v>
      </c>
      <c r="AG60" s="4">
        <f t="shared" si="17"/>
        <v>6.331232069748653E-3</v>
      </c>
      <c r="AH60" s="4">
        <f t="shared" si="15"/>
        <v>6.8588347422277171E-3</v>
      </c>
      <c r="AI60" s="4">
        <f t="shared" si="15"/>
        <v>4.953602869386689E-3</v>
      </c>
      <c r="AJ60" s="4">
        <f t="shared" si="15"/>
        <v>2.2998870465009659E-3</v>
      </c>
      <c r="AK60" s="4">
        <f t="shared" si="15"/>
        <v>6.2288607509401218E-4</v>
      </c>
      <c r="AL60" s="4">
        <f t="shared" si="15"/>
        <v>7.4977027557612534E-5</v>
      </c>
    </row>
    <row r="61" spans="2:38" x14ac:dyDescent="0.45">
      <c r="B61" s="1">
        <f t="shared" si="8"/>
        <v>0.53000000000000025</v>
      </c>
      <c r="C61" s="1">
        <f t="shared" si="9"/>
        <v>2.7738879297272625</v>
      </c>
      <c r="D61" s="1">
        <f t="shared" si="10"/>
        <v>2.7738879298403359E-2</v>
      </c>
      <c r="E61" s="4">
        <f t="shared" si="19"/>
        <v>1.1191304731027621E-3</v>
      </c>
      <c r="F61" s="4">
        <f t="shared" si="19"/>
        <v>1.1357983737659973E-2</v>
      </c>
      <c r="G61" s="4">
        <f t="shared" si="19"/>
        <v>5.1231756433700266E-2</v>
      </c>
      <c r="H61" s="4">
        <f t="shared" si="19"/>
        <v>0.13480128820498452</v>
      </c>
      <c r="I61" s="4">
        <f t="shared" si="19"/>
        <v>0.22801494494247415</v>
      </c>
      <c r="J61" s="4">
        <f t="shared" si="19"/>
        <v>0.2571232357861945</v>
      </c>
      <c r="K61" s="4">
        <f t="shared" si="19"/>
        <v>0.19329831910167827</v>
      </c>
      <c r="L61" s="4">
        <f t="shared" si="19"/>
        <v>9.3417728684397836E-2</v>
      </c>
      <c r="M61" s="4">
        <f t="shared" si="19"/>
        <v>2.6335849044005776E-2</v>
      </c>
      <c r="N61" s="4">
        <f t="shared" si="19"/>
        <v>3.2997635918021462E-3</v>
      </c>
      <c r="P61" s="1">
        <f t="shared" si="11"/>
        <v>0.53000000000000025</v>
      </c>
      <c r="Q61" s="4">
        <f t="shared" si="16"/>
        <v>3.1043425111297127E-3</v>
      </c>
      <c r="R61" s="4">
        <f t="shared" si="16"/>
        <v>3.1505773995933538E-2</v>
      </c>
      <c r="S61" s="4">
        <f t="shared" si="16"/>
        <v>0.1421111507901682</v>
      </c>
      <c r="T61" s="4">
        <f t="shared" si="16"/>
        <v>0.37392366626349255</v>
      </c>
      <c r="U61" s="4">
        <f t="shared" si="16"/>
        <v>0.63248790357335538</v>
      </c>
      <c r="V61" s="4">
        <f t="shared" si="14"/>
        <v>0.71323104019974182</v>
      </c>
      <c r="W61" s="4">
        <f t="shared" si="14"/>
        <v>0.53618787419271408</v>
      </c>
      <c r="X61" s="4">
        <f t="shared" si="14"/>
        <v>0.25913031002018744</v>
      </c>
      <c r="Y61" s="4">
        <f t="shared" si="14"/>
        <v>7.305269378228689E-2</v>
      </c>
      <c r="Z61" s="4">
        <f t="shared" si="14"/>
        <v>9.1531743982534511E-3</v>
      </c>
      <c r="AA61" s="1">
        <f t="shared" si="6"/>
        <v>0.71323104019974182</v>
      </c>
      <c r="AB61" s="1">
        <f t="shared" si="12"/>
        <v>0.53000000000000025</v>
      </c>
      <c r="AC61" s="4">
        <f t="shared" si="17"/>
        <v>3.1043425112562571E-5</v>
      </c>
      <c r="AD61" s="4">
        <f t="shared" si="17"/>
        <v>3.1505773997217825E-4</v>
      </c>
      <c r="AE61" s="4">
        <f t="shared" si="17"/>
        <v>1.4211115079596115E-3</v>
      </c>
      <c r="AF61" s="4">
        <f t="shared" si="17"/>
        <v>3.7392366627873501E-3</v>
      </c>
      <c r="AG61" s="4">
        <f t="shared" si="17"/>
        <v>6.3248790359913785E-3</v>
      </c>
      <c r="AH61" s="4">
        <f t="shared" si="15"/>
        <v>7.1323104022881561E-3</v>
      </c>
      <c r="AI61" s="4">
        <f t="shared" si="15"/>
        <v>5.3618787421457099E-3</v>
      </c>
      <c r="AJ61" s="4">
        <f t="shared" si="15"/>
        <v>2.591303100307505E-3</v>
      </c>
      <c r="AK61" s="4">
        <f t="shared" si="15"/>
        <v>7.3052693785264776E-4</v>
      </c>
      <c r="AL61" s="4">
        <f t="shared" si="15"/>
        <v>9.1531743986265676E-5</v>
      </c>
    </row>
    <row r="62" spans="2:38" x14ac:dyDescent="0.45">
      <c r="B62" s="1">
        <f t="shared" si="8"/>
        <v>0.54000000000000026</v>
      </c>
      <c r="C62" s="1">
        <f t="shared" si="9"/>
        <v>2.8393178390806573</v>
      </c>
      <c r="D62" s="1">
        <f t="shared" si="10"/>
        <v>2.839317839196398E-2</v>
      </c>
      <c r="E62" s="4">
        <f t="shared" si="19"/>
        <v>9.2219016266905133E-4</v>
      </c>
      <c r="F62" s="4">
        <f t="shared" si="19"/>
        <v>9.7431395447208618E-3</v>
      </c>
      <c r="G62" s="4">
        <f t="shared" si="19"/>
        <v>4.5750394383906691E-2</v>
      </c>
      <c r="H62" s="4">
        <f t="shared" si="19"/>
        <v>0.12531629766026625</v>
      </c>
      <c r="I62" s="4">
        <f t="shared" si="19"/>
        <v>0.22066565457568652</v>
      </c>
      <c r="J62" s="4">
        <f t="shared" si="19"/>
        <v>0.25904229015406705</v>
      </c>
      <c r="K62" s="4">
        <f t="shared" si="19"/>
        <v>0.20272874881622652</v>
      </c>
      <c r="L62" s="4">
        <f t="shared" si="19"/>
        <v>0.10199396679574141</v>
      </c>
      <c r="M62" s="4">
        <f t="shared" si="19"/>
        <v>2.9933011994402372E-2</v>
      </c>
      <c r="N62" s="4">
        <f t="shared" si="19"/>
        <v>3.9043059123133614E-3</v>
      </c>
      <c r="P62" s="1">
        <f t="shared" si="11"/>
        <v>0.54000000000000026</v>
      </c>
      <c r="Q62" s="4">
        <f t="shared" si="16"/>
        <v>2.6183909798909305E-3</v>
      </c>
      <c r="R62" s="4">
        <f t="shared" si="16"/>
        <v>2.7663869917978135E-2</v>
      </c>
      <c r="S62" s="4">
        <f t="shared" si="16"/>
        <v>0.12989991091920178</v>
      </c>
      <c r="T62" s="4">
        <f t="shared" si="16"/>
        <v>0.35581279947433558</v>
      </c>
      <c r="U62" s="4">
        <f t="shared" si="16"/>
        <v>0.62653992950915693</v>
      </c>
      <c r="V62" s="4">
        <f t="shared" si="14"/>
        <v>0.73550339551075028</v>
      </c>
      <c r="W62" s="4">
        <f t="shared" si="14"/>
        <v>0.5756113530084136</v>
      </c>
      <c r="X62" s="4">
        <f t="shared" si="14"/>
        <v>0.28959328940174883</v>
      </c>
      <c r="Y62" s="4">
        <f t="shared" si="14"/>
        <v>8.4989334933121941E-2</v>
      </c>
      <c r="Z62" s="4">
        <f t="shared" si="14"/>
        <v>1.1085565426059407E-2</v>
      </c>
      <c r="AA62" s="1">
        <f t="shared" si="6"/>
        <v>0.73550339551075028</v>
      </c>
      <c r="AB62" s="1">
        <f t="shared" si="12"/>
        <v>0.54000000000000026</v>
      </c>
      <c r="AC62" s="4">
        <f t="shared" si="17"/>
        <v>2.6183909799976655E-5</v>
      </c>
      <c r="AD62" s="4">
        <f t="shared" si="17"/>
        <v>2.7663869919105814E-4</v>
      </c>
      <c r="AE62" s="4">
        <f t="shared" si="17"/>
        <v>1.2989991092449695E-3</v>
      </c>
      <c r="AF62" s="4">
        <f t="shared" si="17"/>
        <v>3.5581279948883977E-3</v>
      </c>
      <c r="AG62" s="4">
        <f t="shared" si="17"/>
        <v>6.2653992953469696E-3</v>
      </c>
      <c r="AH62" s="4">
        <f t="shared" si="15"/>
        <v>7.3550339554073205E-3</v>
      </c>
      <c r="AI62" s="4">
        <f t="shared" si="15"/>
        <v>5.7561135303187752E-3</v>
      </c>
      <c r="AJ62" s="4">
        <f t="shared" si="15"/>
        <v>2.8959328941355368E-3</v>
      </c>
      <c r="AK62" s="4">
        <f t="shared" si="15"/>
        <v>8.4989334936586404E-4</v>
      </c>
      <c r="AL62" s="4">
        <f t="shared" si="15"/>
        <v>1.1085565426511293E-4</v>
      </c>
    </row>
    <row r="63" spans="2:38" x14ac:dyDescent="0.45">
      <c r="B63" s="1">
        <f t="shared" si="8"/>
        <v>0.55000000000000027</v>
      </c>
      <c r="C63" s="1">
        <f t="shared" si="9"/>
        <v>2.8924770996245583</v>
      </c>
      <c r="D63" s="1">
        <f t="shared" si="10"/>
        <v>2.8924770997424659E-2</v>
      </c>
      <c r="E63" s="4">
        <f t="shared" si="19"/>
        <v>7.5668064257812116E-4</v>
      </c>
      <c r="F63" s="4">
        <f t="shared" si="19"/>
        <v>8.323487068359333E-3</v>
      </c>
      <c r="G63" s="4">
        <f t="shared" si="19"/>
        <v>4.069260344531235E-2</v>
      </c>
      <c r="H63" s="4">
        <f t="shared" si="19"/>
        <v>0.11604927649218727</v>
      </c>
      <c r="I63" s="4">
        <f t="shared" si="19"/>
        <v>0.2127570069023435</v>
      </c>
      <c r="J63" s="4">
        <f t="shared" si="19"/>
        <v>0.26003634176953133</v>
      </c>
      <c r="K63" s="4">
        <f t="shared" si="19"/>
        <v>0.2118814636640628</v>
      </c>
      <c r="L63" s="4">
        <f t="shared" si="19"/>
        <v>0.11098552858593778</v>
      </c>
      <c r="M63" s="4">
        <f t="shared" si="19"/>
        <v>3.3912244845703252E-2</v>
      </c>
      <c r="N63" s="4">
        <f t="shared" si="19"/>
        <v>4.6053665839843961E-3</v>
      </c>
      <c r="P63" s="1">
        <f t="shared" si="11"/>
        <v>0.55000000000000027</v>
      </c>
      <c r="Q63" s="4">
        <f t="shared" si="16"/>
        <v>2.188681430386411E-3</v>
      </c>
      <c r="R63" s="4">
        <f t="shared" si="16"/>
        <v>2.407549573425052E-2</v>
      </c>
      <c r="S63" s="4">
        <f t="shared" si="16"/>
        <v>0.11770242358966938</v>
      </c>
      <c r="T63" s="4">
        <f t="shared" si="16"/>
        <v>0.33566987468165027</v>
      </c>
      <c r="U63" s="4">
        <f t="shared" si="16"/>
        <v>0.61539477024969269</v>
      </c>
      <c r="V63" s="4">
        <f t="shared" si="14"/>
        <v>0.75214916363851436</v>
      </c>
      <c r="W63" s="4">
        <f t="shared" si="14"/>
        <v>0.61286228148323463</v>
      </c>
      <c r="X63" s="4">
        <f t="shared" si="14"/>
        <v>0.32102309982455185</v>
      </c>
      <c r="Y63" s="4">
        <f t="shared" si="14"/>
        <v>9.8090391613057618E-2</v>
      </c>
      <c r="Z63" s="4">
        <f t="shared" si="14"/>
        <v>1.3320917379551047E-2</v>
      </c>
      <c r="AA63" s="1">
        <f t="shared" si="6"/>
        <v>0.75214916363851436</v>
      </c>
      <c r="AB63" s="1">
        <f t="shared" si="12"/>
        <v>0.55000000000000027</v>
      </c>
      <c r="AC63" s="4">
        <f t="shared" si="17"/>
        <v>2.1886814304756295E-5</v>
      </c>
      <c r="AD63" s="4">
        <f t="shared" si="17"/>
        <v>2.4075495735231922E-4</v>
      </c>
      <c r="AE63" s="4">
        <f t="shared" si="17"/>
        <v>1.1770242359446736E-3</v>
      </c>
      <c r="AF63" s="4">
        <f t="shared" si="17"/>
        <v>3.3566987469533338E-3</v>
      </c>
      <c r="AG63" s="4">
        <f t="shared" si="17"/>
        <v>6.1539477027477835E-3</v>
      </c>
      <c r="AH63" s="4">
        <f t="shared" si="15"/>
        <v>7.5214916366917461E-3</v>
      </c>
      <c r="AI63" s="4">
        <f t="shared" si="15"/>
        <v>6.1286228150821704E-3</v>
      </c>
      <c r="AJ63" s="4">
        <f t="shared" si="15"/>
        <v>3.2102309983763791E-3</v>
      </c>
      <c r="AK63" s="4">
        <f t="shared" si="15"/>
        <v>9.8090391617056127E-4</v>
      </c>
      <c r="AL63" s="4">
        <f t="shared" si="15"/>
        <v>1.3320917380094054E-4</v>
      </c>
    </row>
    <row r="64" spans="2:38" x14ac:dyDescent="0.45">
      <c r="B64" s="1">
        <f t="shared" si="8"/>
        <v>0.56000000000000028</v>
      </c>
      <c r="C64" s="1">
        <f t="shared" si="9"/>
        <v>2.9325680952315505</v>
      </c>
      <c r="D64" s="1">
        <f t="shared" si="10"/>
        <v>2.9325680953510923E-2</v>
      </c>
      <c r="E64" s="4">
        <f t="shared" si="19"/>
        <v>6.181218395095011E-4</v>
      </c>
      <c r="F64" s="4">
        <f t="shared" si="19"/>
        <v>7.0803047071088324E-3</v>
      </c>
      <c r="G64" s="4">
        <f t="shared" si="19"/>
        <v>3.604518759982682E-2</v>
      </c>
      <c r="H64" s="4">
        <f t="shared" si="19"/>
        <v>0.10704328438736457</v>
      </c>
      <c r="I64" s="4">
        <f t="shared" si="19"/>
        <v>0.20435536110315089</v>
      </c>
      <c r="J64" s="4">
        <f t="shared" si="19"/>
        <v>0.26008864140401056</v>
      </c>
      <c r="K64" s="4">
        <f t="shared" si="19"/>
        <v>0.22068127149431221</v>
      </c>
      <c r="L64" s="4">
        <f t="shared" si="19"/>
        <v>0.12037160263326137</v>
      </c>
      <c r="M64" s="4">
        <f t="shared" si="19"/>
        <v>3.8300055383310459E-2</v>
      </c>
      <c r="N64" s="4">
        <f t="shared" si="19"/>
        <v>5.4161694481449241E-3</v>
      </c>
      <c r="P64" s="1">
        <f t="shared" si="11"/>
        <v>0.56000000000000028</v>
      </c>
      <c r="Q64" s="4">
        <f t="shared" si="16"/>
        <v>1.8126843855113999E-3</v>
      </c>
      <c r="R64" s="4">
        <f t="shared" si="16"/>
        <v>2.076347568858513E-2</v>
      </c>
      <c r="S64" s="4">
        <f t="shared" si="16"/>
        <v>0.10570496714188804</v>
      </c>
      <c r="T64" s="4">
        <f t="shared" si="16"/>
        <v>0.3139117206031829</v>
      </c>
      <c r="U64" s="4">
        <f t="shared" si="16"/>
        <v>0.59928601206062293</v>
      </c>
      <c r="V64" s="4">
        <f t="shared" si="14"/>
        <v>0.76272765171352097</v>
      </c>
      <c r="W64" s="4">
        <f t="shared" si="14"/>
        <v>0.64716285599935186</v>
      </c>
      <c r="X64" s="4">
        <f t="shared" si="14"/>
        <v>0.3529979214541924</v>
      </c>
      <c r="Y64" s="4">
        <f t="shared" si="14"/>
        <v>0.11231752046269765</v>
      </c>
      <c r="Z64" s="4">
        <f t="shared" si="14"/>
        <v>1.5883285721997677E-2</v>
      </c>
      <c r="AA64" s="1">
        <f t="shared" si="6"/>
        <v>0.76272765171352097</v>
      </c>
      <c r="AB64" s="1">
        <f t="shared" si="12"/>
        <v>0.56000000000000028</v>
      </c>
      <c r="AC64" s="4">
        <f t="shared" si="17"/>
        <v>1.8126843855852913E-5</v>
      </c>
      <c r="AD64" s="4">
        <f t="shared" si="17"/>
        <v>2.0763475689431523E-4</v>
      </c>
      <c r="AE64" s="4">
        <f t="shared" si="17"/>
        <v>1.0570496714619696E-3</v>
      </c>
      <c r="AF64" s="4">
        <f t="shared" si="17"/>
        <v>3.1391172061597905E-3</v>
      </c>
      <c r="AG64" s="4">
        <f t="shared" si="17"/>
        <v>5.9928601208505197E-3</v>
      </c>
      <c r="AH64" s="4">
        <f t="shared" si="15"/>
        <v>7.6272765174461247E-3</v>
      </c>
      <c r="AI64" s="4">
        <f t="shared" si="15"/>
        <v>6.471628560257325E-3</v>
      </c>
      <c r="AJ64" s="4">
        <f t="shared" si="15"/>
        <v>3.5299792146858185E-3</v>
      </c>
      <c r="AK64" s="4">
        <f t="shared" si="15"/>
        <v>1.1231752046727611E-3</v>
      </c>
      <c r="AL64" s="4">
        <f t="shared" si="15"/>
        <v>1.5883285722645136E-4</v>
      </c>
    </row>
    <row r="65" spans="2:38" x14ac:dyDescent="0.45">
      <c r="B65" s="1">
        <f t="shared" si="8"/>
        <v>0.57000000000000028</v>
      </c>
      <c r="C65" s="1">
        <f t="shared" si="9"/>
        <v>2.9589307522519377</v>
      </c>
      <c r="D65" s="1">
        <f t="shared" si="10"/>
        <v>2.9589307523725541E-2</v>
      </c>
      <c r="E65" s="4">
        <f t="shared" si="19"/>
        <v>5.025926119368398E-4</v>
      </c>
      <c r="F65" s="4">
        <f t="shared" si="19"/>
        <v>5.9960467424092952E-3</v>
      </c>
      <c r="G65" s="4">
        <f t="shared" si="19"/>
        <v>3.1792992029519025E-2</v>
      </c>
      <c r="H65" s="4">
        <f t="shared" si="19"/>
        <v>9.8336463719210163E-2</v>
      </c>
      <c r="I65" s="4">
        <f t="shared" si="19"/>
        <v>0.19552948018587163</v>
      </c>
      <c r="J65" s="4">
        <f t="shared" si="19"/>
        <v>0.25919024117662082</v>
      </c>
      <c r="K65" s="4">
        <f t="shared" si="19"/>
        <v>0.22905184103980467</v>
      </c>
      <c r="L65" s="4">
        <f t="shared" si="19"/>
        <v>0.13012579673689914</v>
      </c>
      <c r="M65" s="4">
        <f t="shared" si="19"/>
        <v>4.3123083802344545E-2</v>
      </c>
      <c r="N65" s="4">
        <f t="shared" si="19"/>
        <v>6.3514619553840836E-3</v>
      </c>
      <c r="P65" s="1">
        <f t="shared" si="11"/>
        <v>0.57000000000000028</v>
      </c>
      <c r="Q65" s="4">
        <f t="shared" si="16"/>
        <v>1.4871367353145395E-3</v>
      </c>
      <c r="R65" s="4">
        <f t="shared" si="16"/>
        <v>1.7741887098054916E-2</v>
      </c>
      <c r="S65" s="4">
        <f t="shared" si="16"/>
        <v>9.4073261822244583E-2</v>
      </c>
      <c r="T65" s="4">
        <f t="shared" si="16"/>
        <v>0.2909707865664779</v>
      </c>
      <c r="U65" s="4">
        <f t="shared" si="16"/>
        <v>0.57855819189381152</v>
      </c>
      <c r="V65" s="4">
        <f t="shared" si="16"/>
        <v>0.76692597530109974</v>
      </c>
      <c r="W65" s="4">
        <f t="shared" si="16"/>
        <v>0.67774853631260046</v>
      </c>
      <c r="X65" s="4">
        <f t="shared" si="16"/>
        <v>0.38503322162609571</v>
      </c>
      <c r="Y65" s="4">
        <f t="shared" si="16"/>
        <v>0.12759821879469468</v>
      </c>
      <c r="Z65" s="4">
        <f t="shared" si="16"/>
        <v>1.8793536101544189E-2</v>
      </c>
      <c r="AA65" s="1">
        <f t="shared" si="6"/>
        <v>0.76692597530109974</v>
      </c>
      <c r="AB65" s="1">
        <f t="shared" si="12"/>
        <v>0.57000000000000028</v>
      </c>
      <c r="AC65" s="4">
        <f t="shared" si="17"/>
        <v>1.4871367353751605E-5</v>
      </c>
      <c r="AD65" s="4">
        <f t="shared" si="17"/>
        <v>1.774188709877814E-4</v>
      </c>
      <c r="AE65" s="4">
        <f t="shared" si="17"/>
        <v>9.4073261826079348E-4</v>
      </c>
      <c r="AF65" s="4">
        <f t="shared" si="17"/>
        <v>2.9097078657833891E-3</v>
      </c>
      <c r="AG65" s="4">
        <f t="shared" si="17"/>
        <v>5.7855819191739563E-3</v>
      </c>
      <c r="AH65" s="4">
        <f t="shared" si="17"/>
        <v>7.6692597533236234E-3</v>
      </c>
      <c r="AI65" s="4">
        <f t="shared" si="17"/>
        <v>6.7774853634022794E-3</v>
      </c>
      <c r="AJ65" s="4">
        <f t="shared" si="17"/>
        <v>3.8503322164179102E-3</v>
      </c>
      <c r="AK65" s="4">
        <f t="shared" si="17"/>
        <v>1.2759821879989603E-3</v>
      </c>
      <c r="AL65" s="4">
        <f t="shared" si="17"/>
        <v>1.8793536102310279E-4</v>
      </c>
    </row>
    <row r="66" spans="2:38" x14ac:dyDescent="0.45">
      <c r="B66" s="1">
        <f t="shared" si="8"/>
        <v>0.58000000000000029</v>
      </c>
      <c r="C66" s="1">
        <f t="shared" si="9"/>
        <v>2.9710567055824382</v>
      </c>
      <c r="D66" s="1">
        <f t="shared" si="10"/>
        <v>2.9710567057035491E-2</v>
      </c>
      <c r="E66" s="4">
        <f t="shared" si="19"/>
        <v>4.0667138384946951E-4</v>
      </c>
      <c r="F66" s="4">
        <f t="shared" si="19"/>
        <v>5.0543443421291363E-3</v>
      </c>
      <c r="G66" s="4">
        <f t="shared" si="19"/>
        <v>2.7919235413665682E-2</v>
      </c>
      <c r="H66" s="4">
        <f t="shared" si="19"/>
        <v>8.9961980777367292E-2</v>
      </c>
      <c r="I66" s="4">
        <f t="shared" si="19"/>
        <v>0.18634981732454689</v>
      </c>
      <c r="J66" s="4">
        <f t="shared" si="19"/>
        <v>0.2573402239243745</v>
      </c>
      <c r="K66" s="4">
        <f t="shared" si="19"/>
        <v>0.23691639662878947</v>
      </c>
      <c r="L66" s="4">
        <f t="shared" si="19"/>
        <v>0.14021582657622253</v>
      </c>
      <c r="M66" s="4">
        <f t="shared" si="19"/>
        <v>4.8407844889410183E-2</v>
      </c>
      <c r="N66" s="4">
        <f t="shared" si="19"/>
        <v>7.4276587396449618E-3</v>
      </c>
      <c r="P66" s="1">
        <f t="shared" si="11"/>
        <v>0.58000000000000029</v>
      </c>
      <c r="Q66" s="4">
        <f t="shared" ref="Q66:Z91" si="20">$C66*E66</f>
        <v>1.2082437419544561E-3</v>
      </c>
      <c r="R66" s="4">
        <f t="shared" si="20"/>
        <v>1.5016743650005427E-2</v>
      </c>
      <c r="S66" s="4">
        <f t="shared" si="20"/>
        <v>8.2949631590506098E-2</v>
      </c>
      <c r="T66" s="4">
        <f t="shared" si="20"/>
        <v>0.26728214623607549</v>
      </c>
      <c r="U66" s="4">
        <f t="shared" si="20"/>
        <v>0.55365587434615748</v>
      </c>
      <c r="V66" s="4">
        <f t="shared" si="20"/>
        <v>0.76457239790659903</v>
      </c>
      <c r="W66" s="4">
        <f t="shared" si="20"/>
        <v>0.70389204886639345</v>
      </c>
      <c r="X66" s="4">
        <f t="shared" si="20"/>
        <v>0.4165891717780702</v>
      </c>
      <c r="Y66" s="4">
        <f t="shared" si="20"/>
        <v>0.14382245216147668</v>
      </c>
      <c r="Z66" s="4">
        <f t="shared" si="20"/>
        <v>2.2067995305200164E-2</v>
      </c>
      <c r="AA66" s="1">
        <f t="shared" si="6"/>
        <v>0.76457239790659903</v>
      </c>
      <c r="AB66" s="1">
        <f t="shared" si="12"/>
        <v>0.58000000000000029</v>
      </c>
      <c r="AC66" s="4">
        <f t="shared" ref="AC66:AL91" si="21">Q66/$AC$4</f>
        <v>1.2082437420037083E-5</v>
      </c>
      <c r="AD66" s="4">
        <f t="shared" si="21"/>
        <v>1.5016743650617562E-4</v>
      </c>
      <c r="AE66" s="4">
        <f t="shared" si="21"/>
        <v>8.2949631593887423E-4</v>
      </c>
      <c r="AF66" s="4">
        <f t="shared" si="21"/>
        <v>2.6728214624697085E-3</v>
      </c>
      <c r="AG66" s="4">
        <f t="shared" si="21"/>
        <v>5.536558743687265E-3</v>
      </c>
      <c r="AH66" s="4">
        <f t="shared" si="21"/>
        <v>7.6457239793776572E-3</v>
      </c>
      <c r="AI66" s="4">
        <f t="shared" si="21"/>
        <v>7.0389204889508656E-3</v>
      </c>
      <c r="AJ66" s="4">
        <f t="shared" si="21"/>
        <v>4.1658917179505182E-3</v>
      </c>
      <c r="AK66" s="4">
        <f t="shared" si="21"/>
        <v>1.438224521673394E-3</v>
      </c>
      <c r="AL66" s="4">
        <f t="shared" si="21"/>
        <v>2.2067995306099733E-4</v>
      </c>
    </row>
    <row r="67" spans="2:38" x14ac:dyDescent="0.45">
      <c r="B67" s="1">
        <f t="shared" si="8"/>
        <v>0.5900000000000003</v>
      </c>
      <c r="C67" s="1">
        <f t="shared" si="9"/>
        <v>2.9686014756080503</v>
      </c>
      <c r="D67" s="1">
        <f t="shared" si="10"/>
        <v>2.9686014757290612E-2</v>
      </c>
      <c r="E67" s="4">
        <f t="shared" si="19"/>
        <v>3.2738193439395871E-4</v>
      </c>
      <c r="F67" s="4">
        <f t="shared" si="19"/>
        <v>4.2399952966632294E-3</v>
      </c>
      <c r="G67" s="4">
        <f t="shared" si="19"/>
        <v>2.4405826585671298E-2</v>
      </c>
      <c r="H67" s="4">
        <f t="shared" si="19"/>
        <v>8.1948019348636214E-2</v>
      </c>
      <c r="I67" s="4">
        <f t="shared" si="19"/>
        <v>0.17688779786230049</v>
      </c>
      <c r="J67" s="4">
        <f t="shared" si="19"/>
        <v>0.25454585546038389</v>
      </c>
      <c r="K67" s="4">
        <f t="shared" si="19"/>
        <v>0.24419846296199454</v>
      </c>
      <c r="L67" s="4">
        <f t="shared" si="19"/>
        <v>0.15060323325530692</v>
      </c>
      <c r="M67" s="4">
        <f t="shared" si="19"/>
        <v>5.4180431475994648E-2</v>
      </c>
      <c r="N67" s="4">
        <f t="shared" si="19"/>
        <v>8.6629958186549786E-3</v>
      </c>
      <c r="P67" s="1">
        <f t="shared" si="11"/>
        <v>0.5900000000000003</v>
      </c>
      <c r="Q67" s="4">
        <f t="shared" si="20"/>
        <v>9.7186649352932369E-4</v>
      </c>
      <c r="R67" s="4">
        <f t="shared" si="20"/>
        <v>1.2586856294245656E-2</v>
      </c>
      <c r="S67" s="4">
        <f t="shared" si="20"/>
        <v>7.2451172815657994E-2</v>
      </c>
      <c r="T67" s="4">
        <f t="shared" si="20"/>
        <v>0.24327101116151853</v>
      </c>
      <c r="U67" s="4">
        <f t="shared" si="20"/>
        <v>0.52510937775108379</v>
      </c>
      <c r="V67" s="4">
        <f t="shared" si="20"/>
        <v>0.75564520212960906</v>
      </c>
      <c r="W67" s="4">
        <f t="shared" si="20"/>
        <v>0.72492791749019481</v>
      </c>
      <c r="X67" s="4">
        <f t="shared" si="20"/>
        <v>0.44708098047304751</v>
      </c>
      <c r="Y67" s="4">
        <f t="shared" si="20"/>
        <v>0.16084010882871858</v>
      </c>
      <c r="Z67" s="4">
        <f t="shared" si="20"/>
        <v>2.5716982170445539E-2</v>
      </c>
      <c r="AA67" s="1">
        <f t="shared" si="6"/>
        <v>0.75564520212960906</v>
      </c>
      <c r="AB67" s="1">
        <f t="shared" si="12"/>
        <v>0.5900000000000003</v>
      </c>
      <c r="AC67" s="4">
        <f t="shared" si="21"/>
        <v>9.7186649356894045E-6</v>
      </c>
      <c r="AD67" s="4">
        <f t="shared" si="21"/>
        <v>1.258685629475874E-4</v>
      </c>
      <c r="AE67" s="4">
        <f t="shared" si="21"/>
        <v>7.2451172818611357E-4</v>
      </c>
      <c r="AF67" s="4">
        <f t="shared" si="21"/>
        <v>2.4327101117143511E-3</v>
      </c>
      <c r="AG67" s="4">
        <f t="shared" si="21"/>
        <v>5.2510937777248915E-3</v>
      </c>
      <c r="AH67" s="4">
        <f t="shared" si="21"/>
        <v>7.5564520216041186E-3</v>
      </c>
      <c r="AI67" s="4">
        <f t="shared" si="21"/>
        <v>7.2492791751974546E-3</v>
      </c>
      <c r="AJ67" s="4">
        <f t="shared" si="21"/>
        <v>4.4708098049127207E-3</v>
      </c>
      <c r="AK67" s="4">
        <f t="shared" si="21"/>
        <v>1.60840108835275E-3</v>
      </c>
      <c r="AL67" s="4">
        <f t="shared" si="21"/>
        <v>2.5716982171493857E-4</v>
      </c>
    </row>
    <row r="68" spans="2:38" x14ac:dyDescent="0.45">
      <c r="B68" s="1">
        <f t="shared" si="8"/>
        <v>0.60000000000000031</v>
      </c>
      <c r="C68" s="1">
        <f t="shared" si="9"/>
        <v>2.9513943613439997</v>
      </c>
      <c r="D68" s="1">
        <f t="shared" si="10"/>
        <v>2.9513943614643091E-2</v>
      </c>
      <c r="E68" s="4">
        <f t="shared" si="19"/>
        <v>2.6214399999999828E-4</v>
      </c>
      <c r="F68" s="4">
        <f t="shared" si="19"/>
        <v>3.5389439999999814E-3</v>
      </c>
      <c r="G68" s="4">
        <f t="shared" si="19"/>
        <v>2.1233663999999902E-2</v>
      </c>
      <c r="H68" s="4">
        <f t="shared" si="19"/>
        <v>7.4317823999999769E-2</v>
      </c>
      <c r="I68" s="4">
        <f t="shared" si="19"/>
        <v>0.16721510399999973</v>
      </c>
      <c r="J68" s="4">
        <f t="shared" si="19"/>
        <v>0.25082265599999992</v>
      </c>
      <c r="K68" s="4">
        <f t="shared" si="19"/>
        <v>0.25082265600000025</v>
      </c>
      <c r="L68" s="4">
        <f t="shared" si="19"/>
        <v>0.16124313600000037</v>
      </c>
      <c r="M68" s="4">
        <f t="shared" si="19"/>
        <v>6.0466176000000225E-2</v>
      </c>
      <c r="N68" s="4">
        <f t="shared" si="19"/>
        <v>1.0077696000000044E-2</v>
      </c>
      <c r="P68" s="1">
        <f t="shared" si="11"/>
        <v>0.60000000000000031</v>
      </c>
      <c r="Q68" s="4">
        <f t="shared" si="20"/>
        <v>7.7369032346015639E-4</v>
      </c>
      <c r="R68" s="4">
        <f t="shared" si="20"/>
        <v>1.0444819366712125E-2</v>
      </c>
      <c r="S68" s="4">
        <f t="shared" si="20"/>
        <v>6.266891620027279E-2</v>
      </c>
      <c r="T68" s="4">
        <f t="shared" si="20"/>
        <v>0.21934120670095508</v>
      </c>
      <c r="U68" s="4">
        <f t="shared" si="20"/>
        <v>0.4935177150771497</v>
      </c>
      <c r="V68" s="4">
        <f t="shared" si="20"/>
        <v>0.74027657261572555</v>
      </c>
      <c r="W68" s="4">
        <f t="shared" si="20"/>
        <v>0.74027657261572644</v>
      </c>
      <c r="X68" s="4">
        <f t="shared" si="20"/>
        <v>0.47589208239582476</v>
      </c>
      <c r="Y68" s="4">
        <f t="shared" si="20"/>
        <v>0.17845953089843455</v>
      </c>
      <c r="Z68" s="4">
        <f t="shared" si="20"/>
        <v>2.974325514973911E-2</v>
      </c>
      <c r="AA68" s="1">
        <f t="shared" si="6"/>
        <v>0.74027657261572644</v>
      </c>
      <c r="AB68" s="1">
        <f t="shared" si="12"/>
        <v>0.60000000000000031</v>
      </c>
      <c r="AC68" s="4">
        <f t="shared" si="21"/>
        <v>7.736903234916948E-6</v>
      </c>
      <c r="AD68" s="4">
        <f t="shared" si="21"/>
        <v>1.0444819367137893E-4</v>
      </c>
      <c r="AE68" s="4">
        <f t="shared" si="21"/>
        <v>6.2668916202827398E-4</v>
      </c>
      <c r="AF68" s="4">
        <f t="shared" si="21"/>
        <v>2.1934120670989623E-3</v>
      </c>
      <c r="AG68" s="4">
        <f t="shared" si="21"/>
        <v>4.9351771509726725E-3</v>
      </c>
      <c r="AH68" s="4">
        <f t="shared" si="21"/>
        <v>7.4027657264590183E-3</v>
      </c>
      <c r="AI68" s="4">
        <f t="shared" si="21"/>
        <v>7.402765726459027E-3</v>
      </c>
      <c r="AJ68" s="4">
        <f t="shared" si="21"/>
        <v>4.7589208241522385E-3</v>
      </c>
      <c r="AK68" s="4">
        <f t="shared" si="21"/>
        <v>1.7845953090570919E-3</v>
      </c>
      <c r="AL68" s="4">
        <f t="shared" si="21"/>
        <v>2.974325515095155E-4</v>
      </c>
    </row>
    <row r="69" spans="2:38" x14ac:dyDescent="0.45">
      <c r="B69" s="1">
        <f t="shared" si="8"/>
        <v>0.61000000000000032</v>
      </c>
      <c r="C69" s="1">
        <f t="shared" si="9"/>
        <v>2.9194457811225529</v>
      </c>
      <c r="D69" s="1">
        <f t="shared" si="10"/>
        <v>2.91944578124156E-2</v>
      </c>
      <c r="E69" s="4">
        <f t="shared" si="19"/>
        <v>2.087283611587574E-4</v>
      </c>
      <c r="F69" s="4">
        <f t="shared" si="19"/>
        <v>2.9382530840040529E-3</v>
      </c>
      <c r="G69" s="4">
        <f t="shared" si="19"/>
        <v>1.8382916730692034E-2</v>
      </c>
      <c r="H69" s="4">
        <f t="shared" si="19"/>
        <v>6.70897901197052E-2</v>
      </c>
      <c r="I69" s="4">
        <f t="shared" si="19"/>
        <v>0.15740296912700097</v>
      </c>
      <c r="J69" s="4">
        <f t="shared" si="19"/>
        <v>0.24619438760889928</v>
      </c>
      <c r="K69" s="4">
        <f t="shared" si="19"/>
        <v>0.25671551528449355</v>
      </c>
      <c r="L69" s="4">
        <f t="shared" si="19"/>
        <v>0.17208402672916626</v>
      </c>
      <c r="M69" s="4">
        <f t="shared" si="19"/>
        <v>6.7289266862045866E-2</v>
      </c>
      <c r="N69" s="4">
        <f t="shared" si="19"/>
        <v>1.1694146092834189E-2</v>
      </c>
      <c r="P69" s="1">
        <f t="shared" si="11"/>
        <v>0.61000000000000032</v>
      </c>
      <c r="Q69" s="4">
        <f t="shared" si="20"/>
        <v>6.0937113338555883E-4</v>
      </c>
      <c r="R69" s="4">
        <f t="shared" si="20"/>
        <v>8.5780705699659617E-3</v>
      </c>
      <c r="S69" s="4">
        <f t="shared" si="20"/>
        <v>5.366792869414605E-2</v>
      </c>
      <c r="T69" s="4">
        <f t="shared" si="20"/>
        <v>0.19586500472137089</v>
      </c>
      <c r="U69" s="4">
        <f t="shared" si="20"/>
        <v>0.45952943415398645</v>
      </c>
      <c r="V69" s="4">
        <f t="shared" si="20"/>
        <v>0.71875116624085156</v>
      </c>
      <c r="W69" s="4">
        <f t="shared" si="20"/>
        <v>0.74946702804601695</v>
      </c>
      <c r="X69" s="4">
        <f t="shared" si="20"/>
        <v>0.50238998583304506</v>
      </c>
      <c r="Y69" s="4">
        <f t="shared" si="20"/>
        <v>0.19644736625522941</v>
      </c>
      <c r="Z69" s="4">
        <f t="shared" si="20"/>
        <v>3.4140425474555557E-2</v>
      </c>
      <c r="AA69" s="1">
        <f t="shared" si="6"/>
        <v>0.74946702804601695</v>
      </c>
      <c r="AB69" s="1">
        <f t="shared" si="12"/>
        <v>0.61000000000000032</v>
      </c>
      <c r="AC69" s="4">
        <f t="shared" si="21"/>
        <v>6.0937113341039898E-6</v>
      </c>
      <c r="AD69" s="4">
        <f t="shared" si="21"/>
        <v>8.5780705703156348E-5</v>
      </c>
      <c r="AE69" s="4">
        <f t="shared" si="21"/>
        <v>5.366792869633374E-4</v>
      </c>
      <c r="AF69" s="4">
        <f t="shared" si="21"/>
        <v>1.9586500472935503E-3</v>
      </c>
      <c r="AG69" s="4">
        <f t="shared" si="21"/>
        <v>4.5952943417271854E-3</v>
      </c>
      <c r="AH69" s="4">
        <f t="shared" si="21"/>
        <v>7.1875116627015045E-3</v>
      </c>
      <c r="AI69" s="4">
        <f t="shared" si="21"/>
        <v>7.4946702807656791E-3</v>
      </c>
      <c r="AJ69" s="4">
        <f t="shared" si="21"/>
        <v>5.023899858535243E-3</v>
      </c>
      <c r="AK69" s="4">
        <f t="shared" si="21"/>
        <v>1.964473662632373E-3</v>
      </c>
      <c r="AL69" s="4">
        <f t="shared" si="21"/>
        <v>3.4140425475947243E-4</v>
      </c>
    </row>
    <row r="70" spans="2:38" x14ac:dyDescent="0.45">
      <c r="B70" s="1">
        <f t="shared" si="8"/>
        <v>0.62000000000000033</v>
      </c>
      <c r="C70" s="1">
        <f t="shared" si="9"/>
        <v>2.8729518241278731</v>
      </c>
      <c r="D70" s="1">
        <f t="shared" si="10"/>
        <v>2.8729518242449847E-2</v>
      </c>
      <c r="E70" s="4">
        <f t="shared" si="19"/>
        <v>1.6521610126284662E-4</v>
      </c>
      <c r="F70" s="4">
        <f t="shared" si="19"/>
        <v>2.4260680132807549E-3</v>
      </c>
      <c r="G70" s="4">
        <f t="shared" si="19"/>
        <v>1.5833285981411253E-2</v>
      </c>
      <c r="H70" s="4">
        <f t="shared" si="19"/>
        <v>6.0277597508179723E-2</v>
      </c>
      <c r="I70" s="4">
        <f t="shared" si="19"/>
        <v>0.14752148863844017</v>
      </c>
      <c r="J70" s="4">
        <f t="shared" si="19"/>
        <v>0.24069295514692904</v>
      </c>
      <c r="K70" s="4">
        <f t="shared" si="19"/>
        <v>0.26180637226508102</v>
      </c>
      <c r="L70" s="4">
        <f t="shared" si="19"/>
        <v>0.183067613689117</v>
      </c>
      <c r="M70" s="4">
        <f t="shared" si="19"/>
        <v>7.4672316110034664E-2</v>
      </c>
      <c r="N70" s="4">
        <f t="shared" si="19"/>
        <v>1.3537086546263609E-2</v>
      </c>
      <c r="P70" s="1">
        <f t="shared" si="11"/>
        <v>0.62000000000000033</v>
      </c>
      <c r="Q70" s="4">
        <f t="shared" si="20"/>
        <v>4.7465789949839056E-4</v>
      </c>
      <c r="R70" s="4">
        <f t="shared" si="20"/>
        <v>6.9699765242132302E-3</v>
      </c>
      <c r="S70" s="4">
        <f t="shared" si="20"/>
        <v>4.548826784223374E-2</v>
      </c>
      <c r="T70" s="4">
        <f t="shared" si="20"/>
        <v>0.17317463371517067</v>
      </c>
      <c r="U70" s="4">
        <f t="shared" si="20"/>
        <v>0.42382212988186596</v>
      </c>
      <c r="V70" s="4">
        <f t="shared" si="20"/>
        <v>0.69149926454409816</v>
      </c>
      <c r="W70" s="4">
        <f t="shared" si="20"/>
        <v>0.75215709476726555</v>
      </c>
      <c r="X70" s="4">
        <f t="shared" si="20"/>
        <v>0.52594443468688545</v>
      </c>
      <c r="Y70" s="4">
        <f t="shared" si="20"/>
        <v>0.21452996678017724</v>
      </c>
      <c r="Z70" s="4">
        <f t="shared" si="20"/>
        <v>3.8891397486464925E-2</v>
      </c>
      <c r="AA70" s="1">
        <f t="shared" si="6"/>
        <v>0.75215709476726555</v>
      </c>
      <c r="AB70" s="1">
        <f t="shared" si="12"/>
        <v>0.62000000000000033</v>
      </c>
      <c r="AC70" s="4">
        <f t="shared" si="21"/>
        <v>4.746578995177393E-6</v>
      </c>
      <c r="AD70" s="4">
        <f t="shared" si="21"/>
        <v>6.9699765244973506E-5</v>
      </c>
      <c r="AE70" s="4">
        <f t="shared" si="21"/>
        <v>4.5488267844088001E-4</v>
      </c>
      <c r="AF70" s="4">
        <f t="shared" si="21"/>
        <v>1.7317463372222988E-3</v>
      </c>
      <c r="AG70" s="4">
        <f t="shared" si="21"/>
        <v>4.2382212989914248E-3</v>
      </c>
      <c r="AH70" s="4">
        <f t="shared" si="21"/>
        <v>6.9149926457228615E-3</v>
      </c>
      <c r="AI70" s="4">
        <f t="shared" si="21"/>
        <v>7.5215709479792619E-3</v>
      </c>
      <c r="AJ70" s="4">
        <f t="shared" si="21"/>
        <v>5.2594443470832478E-3</v>
      </c>
      <c r="AK70" s="4">
        <f t="shared" si="21"/>
        <v>2.1452996678892225E-3</v>
      </c>
      <c r="AL70" s="4">
        <f t="shared" si="21"/>
        <v>3.8891397488050278E-4</v>
      </c>
    </row>
    <row r="71" spans="2:38" x14ac:dyDescent="0.45">
      <c r="B71" s="1">
        <f t="shared" si="8"/>
        <v>0.63000000000000034</v>
      </c>
      <c r="C71" s="1">
        <f t="shared" si="9"/>
        <v>2.8122958138658913</v>
      </c>
      <c r="D71" s="1">
        <f t="shared" si="10"/>
        <v>2.8122958139805306E-2</v>
      </c>
      <c r="E71" s="4">
        <f t="shared" si="19"/>
        <v>1.2996173979507608E-4</v>
      </c>
      <c r="F71" s="4">
        <f t="shared" si="19"/>
        <v>1.9915758503731961E-3</v>
      </c>
      <c r="G71" s="4">
        <f t="shared" si="19"/>
        <v>1.356424633227149E-2</v>
      </c>
      <c r="H71" s="4">
        <f t="shared" si="19"/>
        <v>5.389038407686253E-2</v>
      </c>
      <c r="I71" s="4">
        <f t="shared" si="19"/>
        <v>0.13763895392604092</v>
      </c>
      <c r="J71" s="4">
        <f t="shared" si="19"/>
        <v>0.23435821884704314</v>
      </c>
      <c r="K71" s="4">
        <f t="shared" si="19"/>
        <v>0.26602824842096817</v>
      </c>
      <c r="L71" s="4">
        <f t="shared" si="19"/>
        <v>0.19412872182070681</v>
      </c>
      <c r="M71" s="4">
        <f t="shared" si="19"/>
        <v>8.2635874829084785E-2</v>
      </c>
      <c r="N71" s="4">
        <f t="shared" si="19"/>
        <v>1.5633814156853897E-2</v>
      </c>
      <c r="P71" s="1">
        <f t="shared" si="11"/>
        <v>0.63000000000000034</v>
      </c>
      <c r="Q71" s="4">
        <f t="shared" si="20"/>
        <v>3.654908567884207E-4</v>
      </c>
      <c r="R71" s="4">
        <f t="shared" si="20"/>
        <v>5.6009004270009422E-3</v>
      </c>
      <c r="S71" s="4">
        <f t="shared" si="20"/>
        <v>3.8146673178492879E-2</v>
      </c>
      <c r="T71" s="4">
        <f t="shared" si="20"/>
        <v>0.15155570154698558</v>
      </c>
      <c r="U71" s="4">
        <f t="shared" si="20"/>
        <v>0.38708145395108517</v>
      </c>
      <c r="V71" s="4">
        <f t="shared" si="20"/>
        <v>0.65908463780860582</v>
      </c>
      <c r="W71" s="4">
        <f t="shared" si="20"/>
        <v>0.74815012940436421</v>
      </c>
      <c r="X71" s="4">
        <f t="shared" si="20"/>
        <v>0.54594739172750983</v>
      </c>
      <c r="Y71" s="4">
        <f t="shared" si="20"/>
        <v>0.23239652485698092</v>
      </c>
      <c r="Z71" s="4">
        <f t="shared" si="20"/>
        <v>4.3966910108077524E-2</v>
      </c>
      <c r="AA71" s="1">
        <f t="shared" si="6"/>
        <v>0.74815012940436421</v>
      </c>
      <c r="AB71" s="1">
        <f t="shared" si="12"/>
        <v>0.63000000000000034</v>
      </c>
      <c r="AC71" s="4">
        <f t="shared" si="21"/>
        <v>3.6549085680331941E-6</v>
      </c>
      <c r="AD71" s="4">
        <f t="shared" si="21"/>
        <v>5.6009004272292547E-5</v>
      </c>
      <c r="AE71" s="4">
        <f t="shared" si="21"/>
        <v>3.8146673180047873E-4</v>
      </c>
      <c r="AF71" s="4">
        <f t="shared" si="21"/>
        <v>1.5155570155316353E-3</v>
      </c>
      <c r="AG71" s="4">
        <f t="shared" si="21"/>
        <v>3.8708145396686398E-3</v>
      </c>
      <c r="AH71" s="4">
        <f t="shared" si="21"/>
        <v>6.5908463783547243E-3</v>
      </c>
      <c r="AI71" s="4">
        <f t="shared" si="21"/>
        <v>7.4815012943486147E-3</v>
      </c>
      <c r="AJ71" s="4">
        <f t="shared" si="21"/>
        <v>5.4594739174976458E-3</v>
      </c>
      <c r="AK71" s="4">
        <f t="shared" si="21"/>
        <v>2.3239652486645424E-3</v>
      </c>
      <c r="AL71" s="4">
        <f t="shared" si="21"/>
        <v>4.3966910109869773E-4</v>
      </c>
    </row>
    <row r="72" spans="2:38" x14ac:dyDescent="0.45">
      <c r="B72" s="1">
        <f t="shared" si="8"/>
        <v>0.64000000000000035</v>
      </c>
      <c r="C72" s="1">
        <f t="shared" si="9"/>
        <v>2.7380467280673955</v>
      </c>
      <c r="D72" s="1">
        <f t="shared" si="10"/>
        <v>2.7380467281790079E-2</v>
      </c>
      <c r="E72" s="4">
        <f t="shared" ref="E72:N87" si="22">_xlfn.BINOM.DIST(E$7,$F$3,$B72,FALSE)</f>
        <v>1.0155995666841507E-4</v>
      </c>
      <c r="F72" s="4">
        <f t="shared" si="22"/>
        <v>1.6249593066946439E-3</v>
      </c>
      <c r="G72" s="4">
        <f t="shared" si="22"/>
        <v>1.1555266180939711E-2</v>
      </c>
      <c r="H72" s="4">
        <f t="shared" si="22"/>
        <v>4.7932956009824043E-2</v>
      </c>
      <c r="I72" s="4">
        <f t="shared" si="22"/>
        <v>0.1278212160261977</v>
      </c>
      <c r="J72" s="4">
        <f t="shared" si="22"/>
        <v>0.22723771737990736</v>
      </c>
      <c r="K72" s="4">
        <f t="shared" si="22"/>
        <v>0.26931877615396466</v>
      </c>
      <c r="L72" s="4">
        <f t="shared" si="22"/>
        <v>0.20519525802206867</v>
      </c>
      <c r="M72" s="4">
        <f t="shared" si="22"/>
        <v>9.1197892454252888E-2</v>
      </c>
      <c r="N72" s="4">
        <f t="shared" si="22"/>
        <v>1.8014398509482062E-2</v>
      </c>
      <c r="P72" s="1">
        <f t="shared" si="11"/>
        <v>0.64000000000000035</v>
      </c>
      <c r="Q72" s="4">
        <f t="shared" si="20"/>
        <v>2.7807590705862035E-4</v>
      </c>
      <c r="R72" s="4">
        <f t="shared" si="20"/>
        <v>4.4492145129379334E-3</v>
      </c>
      <c r="S72" s="4">
        <f t="shared" si="20"/>
        <v>3.1638858758669806E-2</v>
      </c>
      <c r="T72" s="4">
        <f t="shared" si="20"/>
        <v>0.13124267336929712</v>
      </c>
      <c r="U72" s="4">
        <f t="shared" si="20"/>
        <v>0.34998046231812635</v>
      </c>
      <c r="V72" s="4">
        <f t="shared" si="20"/>
        <v>0.62218748856555883</v>
      </c>
      <c r="W72" s="4">
        <f t="shared" si="20"/>
        <v>0.73740739385547827</v>
      </c>
      <c r="X72" s="4">
        <f t="shared" si="20"/>
        <v>0.56183420484227009</v>
      </c>
      <c r="Y72" s="4">
        <f t="shared" si="20"/>
        <v>0.24970409104100932</v>
      </c>
      <c r="Z72" s="4">
        <f t="shared" si="20"/>
        <v>4.9324264896989524E-2</v>
      </c>
      <c r="AA72" s="1">
        <f t="shared" ref="AA72:AA108" si="23">MAX(Q72:Z72)</f>
        <v>0.73740739385547827</v>
      </c>
      <c r="AB72" s="1">
        <f t="shared" si="12"/>
        <v>0.64000000000000035</v>
      </c>
      <c r="AC72" s="4">
        <f t="shared" si="21"/>
        <v>2.780759070699557E-6</v>
      </c>
      <c r="AD72" s="4">
        <f t="shared" si="21"/>
        <v>4.4492145131192993E-5</v>
      </c>
      <c r="AE72" s="4">
        <f t="shared" si="21"/>
        <v>3.163885875995952E-4</v>
      </c>
      <c r="AF72" s="4">
        <f t="shared" si="21"/>
        <v>1.3124267337464705E-3</v>
      </c>
      <c r="AG72" s="4">
        <f t="shared" si="21"/>
        <v>3.4998046233239281E-3</v>
      </c>
      <c r="AH72" s="4">
        <f t="shared" si="21"/>
        <v>6.2218748859092137E-3</v>
      </c>
      <c r="AI72" s="4">
        <f t="shared" si="21"/>
        <v>7.3740739388553763E-3</v>
      </c>
      <c r="AJ72" s="4">
        <f t="shared" si="21"/>
        <v>5.6183420486517243E-3</v>
      </c>
      <c r="AK72" s="4">
        <f t="shared" si="21"/>
        <v>2.4970409105118815E-3</v>
      </c>
      <c r="AL72" s="4">
        <f t="shared" si="21"/>
        <v>4.9324264899000157E-4</v>
      </c>
    </row>
    <row r="73" spans="2:38" x14ac:dyDescent="0.45">
      <c r="B73" s="1">
        <f t="shared" ref="B73:B108" si="24">B72+$A$8</f>
        <v>0.65000000000000036</v>
      </c>
      <c r="C73" s="1">
        <f t="shared" ref="C73:C107" si="25">_xlfn.BETA.DIST(B73,$B$3,$C$3,FALSE)</f>
        <v>2.6509543682751007</v>
      </c>
      <c r="D73" s="1">
        <f t="shared" ref="D73:D108" si="26">C73/$D$3</f>
        <v>2.650954368383163E-2</v>
      </c>
      <c r="E73" s="4">
        <f t="shared" si="22"/>
        <v>7.8815638671874254E-5</v>
      </c>
      <c r="F73" s="4">
        <f t="shared" si="22"/>
        <v>1.3173471035156168E-3</v>
      </c>
      <c r="G73" s="4">
        <f t="shared" si="22"/>
        <v>9.786007054687438E-3</v>
      </c>
      <c r="H73" s="4">
        <f t="shared" si="22"/>
        <v>4.2406030570312316E-2</v>
      </c>
      <c r="I73" s="4">
        <f t="shared" si="22"/>
        <v>0.11813108516015591</v>
      </c>
      <c r="J73" s="4">
        <f t="shared" si="22"/>
        <v>0.21938630101171852</v>
      </c>
      <c r="K73" s="4">
        <f t="shared" si="22"/>
        <v>0.27162113458593762</v>
      </c>
      <c r="L73" s="4">
        <f t="shared" si="22"/>
        <v>0.21618824997656297</v>
      </c>
      <c r="M73" s="4">
        <f t="shared" si="22"/>
        <v>0.10037311606054725</v>
      </c>
      <c r="N73" s="4">
        <f t="shared" si="22"/>
        <v>2.0711912837890725E-2</v>
      </c>
      <c r="P73" s="1">
        <f t="shared" ref="P73:P108" si="27">P72+$A$8</f>
        <v>0.65000000000000036</v>
      </c>
      <c r="Q73" s="4">
        <f t="shared" si="20"/>
        <v>2.0893666162559701E-4</v>
      </c>
      <c r="R73" s="4">
        <f t="shared" si="20"/>
        <v>3.4922270585992757E-3</v>
      </c>
      <c r="S73" s="4">
        <f t="shared" si="20"/>
        <v>2.5942258149594617E-2</v>
      </c>
      <c r="T73" s="4">
        <f t="shared" si="20"/>
        <v>0.11241645198157689</v>
      </c>
      <c r="U73" s="4">
        <f t="shared" si="20"/>
        <v>0.31316011623439322</v>
      </c>
      <c r="V73" s="4">
        <f t="shared" si="20"/>
        <v>0.5815830730067314</v>
      </c>
      <c r="W73" s="4">
        <f t="shared" si="20"/>
        <v>0.72005523324643039</v>
      </c>
      <c r="X73" s="4">
        <f t="shared" si="20"/>
        <v>0.57310518564511903</v>
      </c>
      <c r="Y73" s="4">
        <f t="shared" si="20"/>
        <v>0.26608455047809138</v>
      </c>
      <c r="Z73" s="4">
        <f t="shared" si="20"/>
        <v>5.4906335812939557E-2</v>
      </c>
      <c r="AA73" s="1">
        <f t="shared" si="23"/>
        <v>0.72005523324643039</v>
      </c>
      <c r="AB73" s="1">
        <f t="shared" ref="AB73:AB108" si="28">AB72+$A$8</f>
        <v>0.65000000000000036</v>
      </c>
      <c r="AC73" s="4">
        <f t="shared" si="21"/>
        <v>2.0893666163411403E-6</v>
      </c>
      <c r="AD73" s="4">
        <f t="shared" si="21"/>
        <v>3.4922270587416313E-5</v>
      </c>
      <c r="AE73" s="4">
        <f t="shared" si="21"/>
        <v>2.5942258150652114E-4</v>
      </c>
      <c r="AF73" s="4">
        <f t="shared" si="21"/>
        <v>1.1241645198615939E-3</v>
      </c>
      <c r="AG73" s="4">
        <f t="shared" si="21"/>
        <v>3.1316011624715873E-3</v>
      </c>
      <c r="AH73" s="4">
        <f t="shared" si="21"/>
        <v>5.8158307303043883E-3</v>
      </c>
      <c r="AI73" s="4">
        <f t="shared" si="21"/>
        <v>7.2005523327578237E-3</v>
      </c>
      <c r="AJ73" s="4">
        <f t="shared" si="21"/>
        <v>5.7310518566848082E-3</v>
      </c>
      <c r="AK73" s="4">
        <f t="shared" si="21"/>
        <v>2.6608455048893792E-3</v>
      </c>
      <c r="AL73" s="4">
        <f t="shared" si="21"/>
        <v>5.4906335815177736E-4</v>
      </c>
    </row>
    <row r="74" spans="2:38" x14ac:dyDescent="0.45">
      <c r="B74" s="1">
        <f t="shared" si="24"/>
        <v>0.66000000000000036</v>
      </c>
      <c r="C74" s="1">
        <f t="shared" si="25"/>
        <v>2.5519412260805852</v>
      </c>
      <c r="D74" s="1">
        <f t="shared" si="26"/>
        <v>2.5519412261846112E-2</v>
      </c>
      <c r="E74" s="4">
        <f t="shared" si="22"/>
        <v>6.071699276646337E-5</v>
      </c>
      <c r="F74" s="4">
        <f t="shared" si="22"/>
        <v>1.0607615795082174E-3</v>
      </c>
      <c r="G74" s="4">
        <f t="shared" si="22"/>
        <v>8.2365016761814618E-3</v>
      </c>
      <c r="H74" s="4">
        <f t="shared" si="22"/>
        <v>3.7306507592116102E-2</v>
      </c>
      <c r="I74" s="4">
        <f t="shared" si="22"/>
        <v>0.10862777210645581</v>
      </c>
      <c r="J74" s="4">
        <f t="shared" si="22"/>
        <v>0.21086567526547331</v>
      </c>
      <c r="K74" s="4">
        <f t="shared" si="22"/>
        <v>0.2728849915200246</v>
      </c>
      <c r="L74" s="4">
        <f t="shared" si="22"/>
        <v>0.22702196773514691</v>
      </c>
      <c r="M74" s="4">
        <f t="shared" si="22"/>
        <v>0.11017242551852732</v>
      </c>
      <c r="N74" s="4">
        <f t="shared" si="22"/>
        <v>2.3762680013800049E-2</v>
      </c>
      <c r="P74" s="1">
        <f t="shared" si="27"/>
        <v>0.66000000000000036</v>
      </c>
      <c r="Q74" s="4">
        <f t="shared" si="20"/>
        <v>1.5494619696437454E-4</v>
      </c>
      <c r="R74" s="4">
        <f t="shared" si="20"/>
        <v>2.7070012057893783E-3</v>
      </c>
      <c r="S74" s="4">
        <f t="shared" si="20"/>
        <v>2.1019068186129315E-2</v>
      </c>
      <c r="T74" s="4">
        <f t="shared" si="20"/>
        <v>9.520401472540943E-2</v>
      </c>
      <c r="U74" s="4">
        <f t="shared" si="20"/>
        <v>0.27721168993575124</v>
      </c>
      <c r="V74" s="4">
        <f t="shared" si="20"/>
        <v>0.53811680987528243</v>
      </c>
      <c r="W74" s="4">
        <f t="shared" si="20"/>
        <v>0.6963864598386017</v>
      </c>
      <c r="X74" s="4">
        <f t="shared" si="20"/>
        <v>0.5793467186892578</v>
      </c>
      <c r="Y74" s="4">
        <f t="shared" si="20"/>
        <v>0.28115355465802255</v>
      </c>
      <c r="Z74" s="4">
        <f t="shared" si="20"/>
        <v>6.0640962769377513E-2</v>
      </c>
      <c r="AA74" s="1">
        <f t="shared" si="23"/>
        <v>0.6963864598386017</v>
      </c>
      <c r="AB74" s="1">
        <f t="shared" si="28"/>
        <v>0.66000000000000036</v>
      </c>
      <c r="AC74" s="4">
        <f t="shared" si="21"/>
        <v>1.549461969706907E-6</v>
      </c>
      <c r="AD74" s="4">
        <f t="shared" si="21"/>
        <v>2.7070012058997254E-5</v>
      </c>
      <c r="AE74" s="4">
        <f t="shared" si="21"/>
        <v>2.1019068186986127E-4</v>
      </c>
      <c r="AF74" s="4">
        <f t="shared" si="21"/>
        <v>9.5204014729290284E-4</v>
      </c>
      <c r="AG74" s="4">
        <f t="shared" si="21"/>
        <v>2.7721168994705135E-3</v>
      </c>
      <c r="AH74" s="4">
        <f t="shared" si="21"/>
        <v>5.3811680989721798E-3</v>
      </c>
      <c r="AI74" s="4">
        <f t="shared" si="21"/>
        <v>6.963864598669889E-3</v>
      </c>
      <c r="AJ74" s="4">
        <f t="shared" si="21"/>
        <v>5.7934671871287405E-3</v>
      </c>
      <c r="AK74" s="4">
        <f t="shared" si="21"/>
        <v>2.8115355466948339E-3</v>
      </c>
      <c r="AL74" s="4">
        <f t="shared" si="21"/>
        <v>6.0640962771849451E-4</v>
      </c>
    </row>
    <row r="75" spans="2:38" x14ac:dyDescent="0.45">
      <c r="B75" s="1">
        <f t="shared" si="24"/>
        <v>0.67000000000000037</v>
      </c>
      <c r="C75" s="1">
        <f t="shared" si="25"/>
        <v>2.4420910511778184</v>
      </c>
      <c r="D75" s="1">
        <f t="shared" si="26"/>
        <v>2.4420910512773668E-2</v>
      </c>
      <c r="E75" s="4">
        <f t="shared" si="22"/>
        <v>4.641148440195255E-5</v>
      </c>
      <c r="F75" s="4">
        <f t="shared" si="22"/>
        <v>8.4806439679931719E-4</v>
      </c>
      <c r="G75" s="4">
        <f t="shared" si="22"/>
        <v>6.887310858855065E-3</v>
      </c>
      <c r="H75" s="4">
        <f t="shared" si="22"/>
        <v>3.2627765583868977E-2</v>
      </c>
      <c r="I75" s="4">
        <f t="shared" si="22"/>
        <v>9.9366377005419351E-2</v>
      </c>
      <c r="J75" s="4">
        <f t="shared" si="22"/>
        <v>0.20174385634433664</v>
      </c>
      <c r="K75" s="4">
        <f t="shared" si="22"/>
        <v>0.27306744192061766</v>
      </c>
      <c r="L75" s="4">
        <f t="shared" si="22"/>
        <v>0.23760413777508327</v>
      </c>
      <c r="M75" s="4">
        <f t="shared" si="22"/>
        <v>0.12060210023432277</v>
      </c>
      <c r="N75" s="4">
        <f t="shared" si="22"/>
        <v>2.7206534396295085E-2</v>
      </c>
      <c r="P75" s="1">
        <f t="shared" si="27"/>
        <v>0.67000000000000037</v>
      </c>
      <c r="Q75" s="4">
        <f t="shared" si="20"/>
        <v>1.1334107072988722E-4</v>
      </c>
      <c r="R75" s="4">
        <f t="shared" si="20"/>
        <v>2.0710504742461272E-3</v>
      </c>
      <c r="S75" s="4">
        <f t="shared" si="20"/>
        <v>1.681944021508977E-2</v>
      </c>
      <c r="T75" s="4">
        <f t="shared" si="20"/>
        <v>7.9679974352294042E-2</v>
      </c>
      <c r="U75" s="4">
        <f t="shared" si="20"/>
        <v>0.24266174007289595</v>
      </c>
      <c r="V75" s="4">
        <f t="shared" si="20"/>
        <v>0.49267686620860784</v>
      </c>
      <c r="W75" s="4">
        <f t="shared" si="20"/>
        <v>0.66685555628235904</v>
      </c>
      <c r="X75" s="4">
        <f t="shared" si="20"/>
        <v>0.5802509385833523</v>
      </c>
      <c r="Y75" s="4">
        <f t="shared" si="20"/>
        <v>0.2945213097354899</v>
      </c>
      <c r="Z75" s="4">
        <f t="shared" si="20"/>
        <v>6.6440834182753733E-2</v>
      </c>
      <c r="AA75" s="1">
        <f t="shared" si="23"/>
        <v>0.66685555628235904</v>
      </c>
      <c r="AB75" s="1">
        <f t="shared" si="28"/>
        <v>0.67000000000000037</v>
      </c>
      <c r="AC75" s="4">
        <f t="shared" si="21"/>
        <v>1.133410707345074E-6</v>
      </c>
      <c r="AD75" s="4">
        <f t="shared" si="21"/>
        <v>2.0710504743305505E-5</v>
      </c>
      <c r="AE75" s="4">
        <f t="shared" si="21"/>
        <v>1.6819440215775391E-4</v>
      </c>
      <c r="AF75" s="4">
        <f t="shared" si="21"/>
        <v>7.9679974355542085E-4</v>
      </c>
      <c r="AG75" s="4">
        <f t="shared" si="21"/>
        <v>2.4266174008278772E-3</v>
      </c>
      <c r="AH75" s="4">
        <f t="shared" si="21"/>
        <v>4.9267686622869108E-3</v>
      </c>
      <c r="AI75" s="4">
        <f t="shared" si="21"/>
        <v>6.6685555630954241E-3</v>
      </c>
      <c r="AJ75" s="4">
        <f t="shared" si="21"/>
        <v>5.8025093860700544E-3</v>
      </c>
      <c r="AK75" s="4">
        <f t="shared" si="21"/>
        <v>2.9452130974749564E-3</v>
      </c>
      <c r="AL75" s="4">
        <f t="shared" si="21"/>
        <v>6.6440834185462101E-4</v>
      </c>
    </row>
    <row r="76" spans="2:38" x14ac:dyDescent="0.45">
      <c r="B76" s="1">
        <f t="shared" si="24"/>
        <v>0.68000000000000038</v>
      </c>
      <c r="C76" s="1">
        <f t="shared" si="25"/>
        <v>2.3226341885072368</v>
      </c>
      <c r="D76" s="1">
        <f t="shared" si="26"/>
        <v>2.3226341886019155E-2</v>
      </c>
      <c r="E76" s="4">
        <f t="shared" si="22"/>
        <v>3.518437208883163E-5</v>
      </c>
      <c r="F76" s="4">
        <f t="shared" si="22"/>
        <v>6.7290111619890667E-4</v>
      </c>
      <c r="G76" s="4">
        <f t="shared" si="22"/>
        <v>5.7196594876907153E-3</v>
      </c>
      <c r="H76" s="4">
        <f t="shared" si="22"/>
        <v>2.8359978293133154E-2</v>
      </c>
      <c r="I76" s="4">
        <f t="shared" si="22"/>
        <v>9.039743080936212E-2</v>
      </c>
      <c r="J76" s="4">
        <f t="shared" si="22"/>
        <v>0.19209454046989483</v>
      </c>
      <c r="K76" s="4">
        <f t="shared" si="22"/>
        <v>0.27213393233235145</v>
      </c>
      <c r="L76" s="4">
        <f t="shared" si="22"/>
        <v>0.24783625980267771</v>
      </c>
      <c r="M76" s="4">
        <f t="shared" si="22"/>
        <v>0.13166301302017278</v>
      </c>
      <c r="N76" s="4">
        <f t="shared" si="22"/>
        <v>3.1087100296429727E-2</v>
      </c>
      <c r="P76" s="1">
        <f t="shared" si="27"/>
        <v>0.68000000000000038</v>
      </c>
      <c r="Q76" s="4">
        <f t="shared" si="20"/>
        <v>8.1720425514680129E-5</v>
      </c>
      <c r="R76" s="4">
        <f t="shared" si="20"/>
        <v>1.5629031379682614E-3</v>
      </c>
      <c r="S76" s="4">
        <f t="shared" si="20"/>
        <v>1.3284676672730242E-2</v>
      </c>
      <c r="T76" s="4">
        <f t="shared" si="20"/>
        <v>6.5869855168954175E-2</v>
      </c>
      <c r="U76" s="4">
        <f t="shared" si="20"/>
        <v>0.20996016335104187</v>
      </c>
      <c r="V76" s="4">
        <f t="shared" si="20"/>
        <v>0.44616534712096473</v>
      </c>
      <c r="W76" s="4">
        <f t="shared" si="20"/>
        <v>0.63206757508803435</v>
      </c>
      <c r="X76" s="4">
        <f t="shared" si="20"/>
        <v>0.57563297016946102</v>
      </c>
      <c r="Y76" s="4">
        <f t="shared" si="20"/>
        <v>0.30580501540252675</v>
      </c>
      <c r="Z76" s="4">
        <f t="shared" si="20"/>
        <v>7.2203961970041142E-2</v>
      </c>
      <c r="AA76" s="1">
        <f t="shared" si="23"/>
        <v>0.63206757508803435</v>
      </c>
      <c r="AB76" s="1">
        <f t="shared" si="28"/>
        <v>0.68000000000000038</v>
      </c>
      <c r="AC76" s="4">
        <f t="shared" si="21"/>
        <v>8.1720425518011347E-7</v>
      </c>
      <c r="AD76" s="4">
        <f t="shared" si="21"/>
        <v>1.5629031380319708E-5</v>
      </c>
      <c r="AE76" s="4">
        <f t="shared" si="21"/>
        <v>1.3284676673271773E-4</v>
      </c>
      <c r="AF76" s="4">
        <f t="shared" si="21"/>
        <v>6.5869855171639261E-4</v>
      </c>
      <c r="AG76" s="4">
        <f t="shared" si="21"/>
        <v>2.0996016335960059E-3</v>
      </c>
      <c r="AH76" s="4">
        <f t="shared" si="21"/>
        <v>4.4616534713915199E-3</v>
      </c>
      <c r="AI76" s="4">
        <f t="shared" si="21"/>
        <v>6.3206757511379968E-3</v>
      </c>
      <c r="AJ76" s="4">
        <f t="shared" si="21"/>
        <v>5.7563297019292588E-3</v>
      </c>
      <c r="AK76" s="4">
        <f t="shared" si="21"/>
        <v>3.0580501541499243E-3</v>
      </c>
      <c r="AL76" s="4">
        <f t="shared" si="21"/>
        <v>7.2203961972984432E-4</v>
      </c>
    </row>
    <row r="77" spans="2:38" x14ac:dyDescent="0.45">
      <c r="B77" s="1">
        <f t="shared" si="24"/>
        <v>0.69000000000000039</v>
      </c>
      <c r="C77" s="1">
        <f t="shared" si="25"/>
        <v>2.1949298170907539</v>
      </c>
      <c r="D77" s="1">
        <f t="shared" si="26"/>
        <v>2.1949298171802269E-2</v>
      </c>
      <c r="E77" s="4">
        <f t="shared" si="22"/>
        <v>2.6439622160670692E-5</v>
      </c>
      <c r="F77" s="4">
        <f t="shared" si="22"/>
        <v>5.2964533425085695E-4</v>
      </c>
      <c r="G77" s="4">
        <f t="shared" si="22"/>
        <v>4.7155520081689165E-3</v>
      </c>
      <c r="H77" s="4">
        <f t="shared" si="22"/>
        <v>2.4490447526296706E-2</v>
      </c>
      <c r="I77" s="4">
        <f t="shared" si="22"/>
        <v>8.1766494160377817E-2</v>
      </c>
      <c r="J77" s="4">
        <f t="shared" si="22"/>
        <v>0.18199639022793804</v>
      </c>
      <c r="K77" s="4">
        <f t="shared" si="22"/>
        <v>0.27005915969306987</v>
      </c>
      <c r="L77" s="4">
        <f t="shared" si="22"/>
        <v>0.2576140371265695</v>
      </c>
      <c r="M77" s="4">
        <f t="shared" si="22"/>
        <v>0.14334974646559132</v>
      </c>
      <c r="N77" s="4">
        <f t="shared" si="22"/>
        <v>3.5452087835576421E-2</v>
      </c>
      <c r="P77" s="1">
        <f t="shared" si="27"/>
        <v>0.69000000000000039</v>
      </c>
      <c r="Q77" s="4">
        <f t="shared" si="20"/>
        <v>5.8033115033069562E-5</v>
      </c>
      <c r="R77" s="4">
        <f t="shared" si="20"/>
        <v>1.1625343366302046E-3</v>
      </c>
      <c r="S77" s="4">
        <f t="shared" si="20"/>
        <v>1.0350305706772136E-2</v>
      </c>
      <c r="T77" s="4">
        <f t="shared" si="20"/>
        <v>5.3754813509365132E-2</v>
      </c>
      <c r="U77" s="4">
        <f t="shared" si="20"/>
        <v>0.17947171607159026</v>
      </c>
      <c r="V77" s="4">
        <f t="shared" si="20"/>
        <v>0.39946930351418553</v>
      </c>
      <c r="W77" s="4">
        <f t="shared" si="20"/>
        <v>0.5927609019887925</v>
      </c>
      <c r="X77" s="4">
        <f t="shared" si="20"/>
        <v>0.56544473139023188</v>
      </c>
      <c r="Y77" s="4">
        <f t="shared" si="20"/>
        <v>0.31464263278972626</v>
      </c>
      <c r="Z77" s="4">
        <f t="shared" si="20"/>
        <v>7.7814844668427099E-2</v>
      </c>
      <c r="AA77" s="1">
        <f t="shared" si="23"/>
        <v>0.5927609019887925</v>
      </c>
      <c r="AB77" s="1">
        <f t="shared" si="28"/>
        <v>0.69000000000000039</v>
      </c>
      <c r="AC77" s="4">
        <f t="shared" si="21"/>
        <v>5.80331150354352E-7</v>
      </c>
      <c r="AD77" s="4">
        <f t="shared" si="21"/>
        <v>1.1625343366775937E-5</v>
      </c>
      <c r="AE77" s="4">
        <f t="shared" si="21"/>
        <v>1.0350305707194052E-4</v>
      </c>
      <c r="AF77" s="4">
        <f t="shared" si="21"/>
        <v>5.375481351155637E-4</v>
      </c>
      <c r="AG77" s="4">
        <f t="shared" si="21"/>
        <v>1.7947171607890617E-3</v>
      </c>
      <c r="AH77" s="4">
        <f t="shared" si="21"/>
        <v>3.9946930353046929E-3</v>
      </c>
      <c r="AI77" s="4">
        <f t="shared" si="21"/>
        <v>5.9276090201295555E-3</v>
      </c>
      <c r="AJ77" s="4">
        <f t="shared" si="21"/>
        <v>5.6544473141328143E-3</v>
      </c>
      <c r="AK77" s="4">
        <f t="shared" si="21"/>
        <v>3.146426328025522E-3</v>
      </c>
      <c r="AL77" s="4">
        <f t="shared" si="21"/>
        <v>7.7814844671599112E-4</v>
      </c>
    </row>
    <row r="78" spans="2:38" x14ac:dyDescent="0.45">
      <c r="B78" s="1">
        <f t="shared" si="24"/>
        <v>0.7000000000000004</v>
      </c>
      <c r="C78" s="1">
        <f t="shared" si="25"/>
        <v>2.0604452909039952</v>
      </c>
      <c r="D78" s="1">
        <f t="shared" si="26"/>
        <v>2.0604452909879861E-2</v>
      </c>
      <c r="E78" s="4">
        <f t="shared" si="22"/>
        <v>1.9682999999999771E-5</v>
      </c>
      <c r="F78" s="4">
        <f t="shared" si="22"/>
        <v>4.133429999999963E-4</v>
      </c>
      <c r="G78" s="4">
        <f t="shared" si="22"/>
        <v>3.8578679999999718E-3</v>
      </c>
      <c r="H78" s="4">
        <f t="shared" si="22"/>
        <v>2.100394799999989E-2</v>
      </c>
      <c r="I78" s="4">
        <f t="shared" si="22"/>
        <v>7.3513817999999759E-2</v>
      </c>
      <c r="J78" s="4">
        <f t="shared" si="22"/>
        <v>0.17153224199999961</v>
      </c>
      <c r="K78" s="4">
        <f t="shared" si="22"/>
        <v>0.26682793199999988</v>
      </c>
      <c r="L78" s="4">
        <f t="shared" si="22"/>
        <v>0.26682793200000038</v>
      </c>
      <c r="M78" s="4">
        <f t="shared" si="22"/>
        <v>0.15564962700000048</v>
      </c>
      <c r="N78" s="4">
        <f t="shared" si="22"/>
        <v>4.0353607000000229E-2</v>
      </c>
      <c r="P78" s="1">
        <f t="shared" si="27"/>
        <v>0.7000000000000004</v>
      </c>
      <c r="Q78" s="4">
        <f t="shared" si="20"/>
        <v>4.0555744660862867E-5</v>
      </c>
      <c r="R78" s="4">
        <f t="shared" si="20"/>
        <v>8.5167063787812251E-4</v>
      </c>
      <c r="S78" s="4">
        <f t="shared" si="20"/>
        <v>7.9489259535291557E-3</v>
      </c>
      <c r="T78" s="4">
        <f t="shared" si="20"/>
        <v>4.327748574699216E-2</v>
      </c>
      <c r="U78" s="4">
        <f t="shared" si="20"/>
        <v>0.15147120011447285</v>
      </c>
      <c r="V78" s="4">
        <f t="shared" si="20"/>
        <v>0.35343280026710372</v>
      </c>
      <c r="W78" s="4">
        <f t="shared" si="20"/>
        <v>0.54978435597105124</v>
      </c>
      <c r="X78" s="4">
        <f t="shared" si="20"/>
        <v>0.54978435597105224</v>
      </c>
      <c r="Y78" s="4">
        <f t="shared" si="20"/>
        <v>0.32070754098311433</v>
      </c>
      <c r="Z78" s="4">
        <f t="shared" si="20"/>
        <v>8.3146399514140962E-2</v>
      </c>
      <c r="AA78" s="1">
        <f t="shared" si="23"/>
        <v>0.54978435597105224</v>
      </c>
      <c r="AB78" s="1">
        <f t="shared" si="28"/>
        <v>0.7000000000000004</v>
      </c>
      <c r="AC78" s="4">
        <f t="shared" si="21"/>
        <v>4.0555744662516065E-7</v>
      </c>
      <c r="AD78" s="4">
        <f t="shared" si="21"/>
        <v>8.5167063791283971E-6</v>
      </c>
      <c r="AE78" s="4">
        <f t="shared" si="21"/>
        <v>7.9489259538531817E-5</v>
      </c>
      <c r="AF78" s="4">
        <f t="shared" si="21"/>
        <v>4.3277485748756302E-4</v>
      </c>
      <c r="AG78" s="4">
        <f t="shared" si="21"/>
        <v>1.5147120012064736E-3</v>
      </c>
      <c r="AH78" s="4">
        <f t="shared" si="21"/>
        <v>3.534328002815109E-3</v>
      </c>
      <c r="AI78" s="4">
        <f t="shared" si="21"/>
        <v>5.4978435599346244E-3</v>
      </c>
      <c r="AJ78" s="4">
        <f t="shared" si="21"/>
        <v>5.4978435599346339E-3</v>
      </c>
      <c r="AK78" s="4">
        <f t="shared" si="21"/>
        <v>3.207075409961875E-3</v>
      </c>
      <c r="AL78" s="4">
        <f t="shared" si="21"/>
        <v>8.3146399517530301E-4</v>
      </c>
    </row>
    <row r="79" spans="2:38" x14ac:dyDescent="0.45">
      <c r="B79" s="1">
        <f t="shared" si="24"/>
        <v>0.71000000000000041</v>
      </c>
      <c r="C79" s="1">
        <f t="shared" si="25"/>
        <v>1.9207328513801407</v>
      </c>
      <c r="D79" s="1">
        <f t="shared" si="26"/>
        <v>1.9207328514584367E-2</v>
      </c>
      <c r="E79" s="4">
        <f t="shared" si="22"/>
        <v>1.450714597586881E-5</v>
      </c>
      <c r="F79" s="4">
        <f t="shared" si="22"/>
        <v>3.1965745788207611E-4</v>
      </c>
      <c r="G79" s="4">
        <f t="shared" si="22"/>
        <v>3.1304385530520544E-3</v>
      </c>
      <c r="H79" s="4">
        <f t="shared" si="22"/>
        <v>1.7883080009964063E-2</v>
      </c>
      <c r="I79" s="4">
        <f t="shared" si="22"/>
        <v>6.5674069691764814E-2</v>
      </c>
      <c r="J79" s="4">
        <f t="shared" si="22"/>
        <v>0.16078823959018312</v>
      </c>
      <c r="K79" s="4">
        <f t="shared" si="22"/>
        <v>0.26243597726213841</v>
      </c>
      <c r="L79" s="4">
        <f t="shared" si="22"/>
        <v>0.27536385791544632</v>
      </c>
      <c r="M79" s="4">
        <f t="shared" si="22"/>
        <v>0.16854167165514422</v>
      </c>
      <c r="N79" s="4">
        <f t="shared" si="22"/>
        <v>4.5848500718449273E-2</v>
      </c>
      <c r="P79" s="1">
        <f t="shared" si="27"/>
        <v>0.71000000000000041</v>
      </c>
      <c r="Q79" s="4">
        <f t="shared" si="20"/>
        <v>2.7864351855618432E-5</v>
      </c>
      <c r="R79" s="4">
        <f t="shared" si="20"/>
        <v>6.1397658054276731E-4</v>
      </c>
      <c r="S79" s="4">
        <f t="shared" si="20"/>
        <v>6.0127361680739943E-3</v>
      </c>
      <c r="T79" s="4">
        <f t="shared" si="20"/>
        <v>3.4348619258997473E-2</v>
      </c>
      <c r="U79" s="4">
        <f t="shared" si="20"/>
        <v>0.1261423431408015</v>
      </c>
      <c r="V79" s="4">
        <f t="shared" si="20"/>
        <v>0.30883125389644567</v>
      </c>
      <c r="W79" s="4">
        <f t="shared" si="20"/>
        <v>0.50406940291144087</v>
      </c>
      <c r="X79" s="4">
        <f t="shared" si="20"/>
        <v>0.52890040798097115</v>
      </c>
      <c r="Y79" s="4">
        <f t="shared" si="20"/>
        <v>0.32372352557456058</v>
      </c>
      <c r="Z79" s="4">
        <f t="shared" si="20"/>
        <v>8.8062721516451503E-2</v>
      </c>
      <c r="AA79" s="1">
        <f t="shared" si="23"/>
        <v>0.52890040798097115</v>
      </c>
      <c r="AB79" s="1">
        <f t="shared" si="28"/>
        <v>0.71000000000000041</v>
      </c>
      <c r="AC79" s="4">
        <f t="shared" si="21"/>
        <v>2.7864351856754285E-7</v>
      </c>
      <c r="AD79" s="4">
        <f t="shared" si="21"/>
        <v>6.1397658056779521E-6</v>
      </c>
      <c r="AE79" s="4">
        <f t="shared" si="21"/>
        <v>6.0127361683190947E-5</v>
      </c>
      <c r="AF79" s="4">
        <f t="shared" si="21"/>
        <v>3.4348619260397644E-4</v>
      </c>
      <c r="AG79" s="4">
        <f t="shared" si="21"/>
        <v>1.261423431459435E-3</v>
      </c>
      <c r="AH79" s="4">
        <f t="shared" si="21"/>
        <v>3.0883125390903472E-3</v>
      </c>
      <c r="AI79" s="4">
        <f t="shared" si="21"/>
        <v>5.0406940293198851E-3</v>
      </c>
      <c r="AJ79" s="4">
        <f t="shared" si="21"/>
        <v>5.2890040800253101E-3</v>
      </c>
      <c r="AK79" s="4">
        <f t="shared" si="21"/>
        <v>3.2372352558775672E-3</v>
      </c>
      <c r="AL79" s="4">
        <f t="shared" si="21"/>
        <v>8.8062721520041254E-4</v>
      </c>
    </row>
    <row r="80" spans="2:38" x14ac:dyDescent="0.45">
      <c r="B80" s="1">
        <f t="shared" si="24"/>
        <v>0.72000000000000042</v>
      </c>
      <c r="C80" s="1">
        <f t="shared" si="25"/>
        <v>1.7774040508503524</v>
      </c>
      <c r="D80" s="1">
        <f t="shared" si="26"/>
        <v>1.7774040509228057E-2</v>
      </c>
      <c r="E80" s="4">
        <f t="shared" si="22"/>
        <v>1.0578455953407858E-5</v>
      </c>
      <c r="F80" s="4">
        <f t="shared" si="22"/>
        <v>2.4481569492172526E-4</v>
      </c>
      <c r="G80" s="4">
        <f t="shared" si="22"/>
        <v>2.5181042906234617E-3</v>
      </c>
      <c r="H80" s="4">
        <f t="shared" si="22"/>
        <v>1.51086257437408E-2</v>
      </c>
      <c r="I80" s="4">
        <f t="shared" si="22"/>
        <v>5.8276127868714694E-2</v>
      </c>
      <c r="J80" s="4">
        <f t="shared" si="22"/>
        <v>0.14985290023383813</v>
      </c>
      <c r="K80" s="4">
        <f t="shared" si="22"/>
        <v>0.25689068611515159</v>
      </c>
      <c r="L80" s="4">
        <f t="shared" si="22"/>
        <v>0.28310402143302488</v>
      </c>
      <c r="M80" s="4">
        <f t="shared" si="22"/>
        <v>0.18199544234980211</v>
      </c>
      <c r="N80" s="4">
        <f t="shared" si="22"/>
        <v>5.199869781422925E-2</v>
      </c>
      <c r="P80" s="1">
        <f t="shared" si="27"/>
        <v>0.72000000000000042</v>
      </c>
      <c r="Q80" s="4">
        <f t="shared" si="20"/>
        <v>1.8802190463329154E-5</v>
      </c>
      <c r="R80" s="4">
        <f t="shared" si="20"/>
        <v>4.3513640786561853E-4</v>
      </c>
      <c r="S80" s="4">
        <f t="shared" si="20"/>
        <v>4.4756887666177938E-3</v>
      </c>
      <c r="T80" s="4">
        <f t="shared" si="20"/>
        <v>2.6854132599706815E-2</v>
      </c>
      <c r="U80" s="4">
        <f t="shared" si="20"/>
        <v>0.10358022574172661</v>
      </c>
      <c r="V80" s="4">
        <f t="shared" si="20"/>
        <v>0.26634915190729758</v>
      </c>
      <c r="W80" s="4">
        <f t="shared" si="20"/>
        <v>0.45659854612679679</v>
      </c>
      <c r="X80" s="4">
        <f t="shared" si="20"/>
        <v>0.50319023450708344</v>
      </c>
      <c r="Y80" s="4">
        <f t="shared" si="20"/>
        <v>0.32347943646884003</v>
      </c>
      <c r="Z80" s="4">
        <f t="shared" si="20"/>
        <v>9.242269613395443E-2</v>
      </c>
      <c r="AA80" s="1">
        <f t="shared" si="23"/>
        <v>0.50319023450708344</v>
      </c>
      <c r="AB80" s="1">
        <f t="shared" si="28"/>
        <v>0.72000000000000042</v>
      </c>
      <c r="AC80" s="4">
        <f t="shared" si="21"/>
        <v>1.8802190464095598E-7</v>
      </c>
      <c r="AD80" s="4">
        <f t="shared" si="21"/>
        <v>4.3513640788335625E-6</v>
      </c>
      <c r="AE80" s="4">
        <f t="shared" si="21"/>
        <v>4.4756887668002386E-5</v>
      </c>
      <c r="AF80" s="4">
        <f t="shared" si="21"/>
        <v>2.6854132600801487E-4</v>
      </c>
      <c r="AG80" s="4">
        <f t="shared" si="21"/>
        <v>1.035802257459489E-3</v>
      </c>
      <c r="AH80" s="4">
        <f t="shared" si="21"/>
        <v>2.6634915191815494E-3</v>
      </c>
      <c r="AI80" s="4">
        <f t="shared" si="21"/>
        <v>4.5659854614540935E-3</v>
      </c>
      <c r="AJ80" s="4">
        <f t="shared" si="21"/>
        <v>5.0319023452759523E-3</v>
      </c>
      <c r="AK80" s="4">
        <f t="shared" si="21"/>
        <v>3.2347943648202621E-3</v>
      </c>
      <c r="AL80" s="4">
        <f t="shared" si="21"/>
        <v>9.2422696137721904E-4</v>
      </c>
    </row>
    <row r="81" spans="2:38" x14ac:dyDescent="0.45">
      <c r="B81" s="1">
        <f t="shared" si="24"/>
        <v>0.73000000000000043</v>
      </c>
      <c r="C81" s="1">
        <f t="shared" si="25"/>
        <v>1.6321022952315678</v>
      </c>
      <c r="D81" s="1">
        <f t="shared" si="26"/>
        <v>1.632102295298098E-2</v>
      </c>
      <c r="E81" s="4">
        <f t="shared" si="22"/>
        <v>7.6255974849868926E-6</v>
      </c>
      <c r="F81" s="4">
        <f t="shared" si="22"/>
        <v>1.8555620546801499E-4</v>
      </c>
      <c r="G81" s="4">
        <f t="shared" si="22"/>
        <v>2.0067559998763118E-3</v>
      </c>
      <c r="H81" s="4">
        <f t="shared" si="22"/>
        <v>1.265990513502219E-2</v>
      </c>
      <c r="I81" s="4">
        <f t="shared" si="22"/>
        <v>5.1342948603145713E-2</v>
      </c>
      <c r="J81" s="4">
        <f t="shared" si="22"/>
        <v>0.13881612029739424</v>
      </c>
      <c r="K81" s="4">
        <f t="shared" si="22"/>
        <v>0.25021177238789616</v>
      </c>
      <c r="L81" s="4">
        <f t="shared" si="22"/>
        <v>0.28992792673518197</v>
      </c>
      <c r="M81" s="4">
        <f t="shared" si="22"/>
        <v>0.19596980233026234</v>
      </c>
      <c r="N81" s="4">
        <f t="shared" si="22"/>
        <v>5.8871586708268239E-2</v>
      </c>
      <c r="P81" s="1">
        <f t="shared" si="27"/>
        <v>0.73000000000000043</v>
      </c>
      <c r="Q81" s="4">
        <f t="shared" si="20"/>
        <v>1.2445755157759179E-5</v>
      </c>
      <c r="R81" s="4">
        <f t="shared" si="20"/>
        <v>3.0284670883880764E-4</v>
      </c>
      <c r="S81" s="4">
        <f t="shared" si="20"/>
        <v>3.2752310733678482E-3</v>
      </c>
      <c r="T81" s="4">
        <f t="shared" si="20"/>
        <v>2.066226022828363E-2</v>
      </c>
      <c r="U81" s="4">
        <f t="shared" si="20"/>
        <v>8.3796944259150533E-2</v>
      </c>
      <c r="V81" s="4">
        <f t="shared" si="20"/>
        <v>0.22656210855251857</v>
      </c>
      <c r="W81" s="4">
        <f t="shared" si="20"/>
        <v>0.40837120800824395</v>
      </c>
      <c r="X81" s="4">
        <f t="shared" si="20"/>
        <v>0.47319203467622034</v>
      </c>
      <c r="Y81" s="4">
        <f t="shared" si="20"/>
        <v>0.3198427641792978</v>
      </c>
      <c r="Z81" s="4">
        <f t="shared" si="20"/>
        <v>9.6084451790488856E-2</v>
      </c>
      <c r="AA81" s="1">
        <f t="shared" si="23"/>
        <v>0.47319203467622034</v>
      </c>
      <c r="AB81" s="1">
        <f t="shared" si="28"/>
        <v>0.73000000000000043</v>
      </c>
      <c r="AC81" s="4">
        <f t="shared" si="21"/>
        <v>1.2445755158266512E-7</v>
      </c>
      <c r="AD81" s="4">
        <f t="shared" si="21"/>
        <v>3.0284670885115274E-6</v>
      </c>
      <c r="AE81" s="4">
        <f t="shared" si="21"/>
        <v>3.2752310735013581E-5</v>
      </c>
      <c r="AF81" s="4">
        <f t="shared" si="21"/>
        <v>2.0662260229125897E-4</v>
      </c>
      <c r="AG81" s="4">
        <f t="shared" si="21"/>
        <v>8.3796944262566392E-4</v>
      </c>
      <c r="AH81" s="4">
        <f t="shared" si="21"/>
        <v>2.2656210856175406E-3</v>
      </c>
      <c r="AI81" s="4">
        <f t="shared" si="21"/>
        <v>4.0837120802489062E-3</v>
      </c>
      <c r="AJ81" s="4">
        <f t="shared" si="21"/>
        <v>4.7319203469550937E-3</v>
      </c>
      <c r="AK81" s="4">
        <f t="shared" si="21"/>
        <v>3.1984276419233571E-3</v>
      </c>
      <c r="AL81" s="4">
        <f t="shared" si="21"/>
        <v>9.60844517944056E-4</v>
      </c>
    </row>
    <row r="82" spans="2:38" x14ac:dyDescent="0.45">
      <c r="B82" s="1">
        <f t="shared" si="24"/>
        <v>0.74000000000000044</v>
      </c>
      <c r="C82" s="1">
        <f t="shared" si="25"/>
        <v>1.4864739812741352</v>
      </c>
      <c r="D82" s="1">
        <f t="shared" si="26"/>
        <v>1.4864739813347292E-2</v>
      </c>
      <c r="E82" s="4">
        <f t="shared" si="22"/>
        <v>5.4295036789759228E-6</v>
      </c>
      <c r="F82" s="4">
        <f t="shared" si="22"/>
        <v>1.3907882500761452E-4</v>
      </c>
      <c r="G82" s="4">
        <f t="shared" si="22"/>
        <v>1.5833589308559205E-3</v>
      </c>
      <c r="H82" s="4">
        <f t="shared" si="22"/>
        <v>1.0515127258761126E-2</v>
      </c>
      <c r="I82" s="4">
        <f t="shared" si="22"/>
        <v>4.4891504835480316E-2</v>
      </c>
      <c r="J82" s="4">
        <f t="shared" si="22"/>
        <v>0.12776812914713656</v>
      </c>
      <c r="K82" s="4">
        <f t="shared" si="22"/>
        <v>0.24243183479200325</v>
      </c>
      <c r="L82" s="4">
        <f t="shared" si="22"/>
        <v>0.29571355672431238</v>
      </c>
      <c r="M82" s="4">
        <f t="shared" si="22"/>
        <v>0.2104115692076842</v>
      </c>
      <c r="N82" s="4">
        <f t="shared" si="22"/>
        <v>6.6540410775079786E-2</v>
      </c>
      <c r="P82" s="1">
        <f t="shared" si="27"/>
        <v>0.74000000000000044</v>
      </c>
      <c r="Q82" s="4">
        <f t="shared" si="20"/>
        <v>8.070815950029904E-6</v>
      </c>
      <c r="R82" s="4">
        <f t="shared" si="20"/>
        <v>2.0673705471999752E-4</v>
      </c>
      <c r="S82" s="4">
        <f t="shared" si="20"/>
        <v>2.3536218537353582E-3</v>
      </c>
      <c r="T82" s="4">
        <f t="shared" si="20"/>
        <v>1.5630463079934834E-2</v>
      </c>
      <c r="U82" s="4">
        <f t="shared" si="20"/>
        <v>6.6730053918183513E-2</v>
      </c>
      <c r="V82" s="4">
        <f t="shared" si="20"/>
        <v>0.18992399961329196</v>
      </c>
      <c r="W82" s="4">
        <f t="shared" si="20"/>
        <v>0.36036861465086251</v>
      </c>
      <c r="X82" s="4">
        <f t="shared" si="20"/>
        <v>0.43957050798072345</v>
      </c>
      <c r="Y82" s="4">
        <f t="shared" si="20"/>
        <v>0.31277132298628457</v>
      </c>
      <c r="Z82" s="4">
        <f t="shared" si="20"/>
        <v>9.8910589320449216E-2</v>
      </c>
      <c r="AA82" s="1">
        <f t="shared" si="23"/>
        <v>0.43957050798072345</v>
      </c>
      <c r="AB82" s="1">
        <f t="shared" si="28"/>
        <v>0.74000000000000044</v>
      </c>
      <c r="AC82" s="4">
        <f t="shared" si="21"/>
        <v>8.0708159503588991E-8</v>
      </c>
      <c r="AD82" s="4">
        <f t="shared" si="21"/>
        <v>2.0673705472842485E-6</v>
      </c>
      <c r="AE82" s="4">
        <f t="shared" si="21"/>
        <v>2.3536218538313002E-5</v>
      </c>
      <c r="AF82" s="4">
        <f t="shared" si="21"/>
        <v>1.5630463080571987E-4</v>
      </c>
      <c r="AG82" s="4">
        <f t="shared" si="21"/>
        <v>6.673005392090367E-4</v>
      </c>
      <c r="AH82" s="4">
        <f t="shared" si="21"/>
        <v>1.8992399962103393E-3</v>
      </c>
      <c r="AI82" s="4">
        <f t="shared" si="21"/>
        <v>3.6036861466555241E-3</v>
      </c>
      <c r="AJ82" s="4">
        <f t="shared" si="21"/>
        <v>4.3957050799864191E-3</v>
      </c>
      <c r="AK82" s="4">
        <f t="shared" si="21"/>
        <v>3.1277132299903426E-3</v>
      </c>
      <c r="AL82" s="4">
        <f t="shared" si="21"/>
        <v>9.8910589324481156E-4</v>
      </c>
    </row>
    <row r="83" spans="2:38" x14ac:dyDescent="0.45">
      <c r="B83" s="1">
        <f t="shared" si="24"/>
        <v>0.75000000000000044</v>
      </c>
      <c r="C83" s="1">
        <f t="shared" si="25"/>
        <v>1.3421387672424256</v>
      </c>
      <c r="D83" s="1">
        <f t="shared" si="26"/>
        <v>1.3421387672971359E-2</v>
      </c>
      <c r="E83" s="4">
        <f t="shared" si="22"/>
        <v>3.8146972656249399E-6</v>
      </c>
      <c r="F83" s="4">
        <f t="shared" si="22"/>
        <v>1.0299682617187369E-4</v>
      </c>
      <c r="G83" s="4">
        <f t="shared" si="22"/>
        <v>1.2359619140624868E-3</v>
      </c>
      <c r="H83" s="4">
        <f t="shared" si="22"/>
        <v>8.6517333984374306E-3</v>
      </c>
      <c r="I83" s="4">
        <f t="shared" si="22"/>
        <v>3.8932800292968514E-2</v>
      </c>
      <c r="J83" s="4">
        <f t="shared" si="22"/>
        <v>0.11679840087890578</v>
      </c>
      <c r="K83" s="4">
        <f t="shared" si="22"/>
        <v>0.23359680175781214</v>
      </c>
      <c r="L83" s="4">
        <f t="shared" si="22"/>
        <v>0.30033874511718772</v>
      </c>
      <c r="M83" s="4">
        <f t="shared" si="22"/>
        <v>0.22525405883789126</v>
      </c>
      <c r="N83" s="4">
        <f t="shared" si="22"/>
        <v>7.5084686279297264E-2</v>
      </c>
      <c r="P83" s="1">
        <f t="shared" si="27"/>
        <v>0.75000000000000044</v>
      </c>
      <c r="Q83" s="4">
        <f t="shared" si="20"/>
        <v>5.119853085488909E-6</v>
      </c>
      <c r="R83" s="4">
        <f t="shared" si="20"/>
        <v>1.3823603330820095E-4</v>
      </c>
      <c r="S83" s="4">
        <f t="shared" si="20"/>
        <v>1.6588323996984148E-3</v>
      </c>
      <c r="T83" s="4">
        <f t="shared" si="20"/>
        <v>1.1611826797888934E-2</v>
      </c>
      <c r="U83" s="4">
        <f t="shared" si="20"/>
        <v>5.2253220590500311E-2</v>
      </c>
      <c r="V83" s="4">
        <f t="shared" si="20"/>
        <v>0.15675966177150125</v>
      </c>
      <c r="W83" s="4">
        <f t="shared" si="20"/>
        <v>0.31351932354300327</v>
      </c>
      <c r="X83" s="4">
        <f t="shared" si="20"/>
        <v>0.40309627312671942</v>
      </c>
      <c r="Y83" s="4">
        <f t="shared" si="20"/>
        <v>0.30232220484504019</v>
      </c>
      <c r="Z83" s="4">
        <f t="shared" si="20"/>
        <v>0.1007740682816803</v>
      </c>
      <c r="AA83" s="1">
        <f t="shared" si="23"/>
        <v>0.40309627312671942</v>
      </c>
      <c r="AB83" s="1">
        <f t="shared" si="28"/>
        <v>0.75000000000000044</v>
      </c>
      <c r="AC83" s="4">
        <f t="shared" si="21"/>
        <v>5.1198530856976125E-8</v>
      </c>
      <c r="AD83" s="4">
        <f t="shared" si="21"/>
        <v>1.3823603331383593E-6</v>
      </c>
      <c r="AE83" s="4">
        <f t="shared" si="21"/>
        <v>1.6588323997660347E-5</v>
      </c>
      <c r="AF83" s="4">
        <f t="shared" si="21"/>
        <v>1.1611826798362273E-4</v>
      </c>
      <c r="AG83" s="4">
        <f t="shared" si="21"/>
        <v>5.2253220592630338E-4</v>
      </c>
      <c r="AH83" s="4">
        <f t="shared" si="21"/>
        <v>1.5675966177789132E-3</v>
      </c>
      <c r="AI83" s="4">
        <f t="shared" si="21"/>
        <v>3.1351932355578342E-3</v>
      </c>
      <c r="AJ83" s="4">
        <f t="shared" si="21"/>
        <v>4.0309627314315108E-3</v>
      </c>
      <c r="AK83" s="4">
        <f t="shared" si="21"/>
        <v>3.0232220485736394E-3</v>
      </c>
      <c r="AL83" s="4">
        <f t="shared" si="21"/>
        <v>1.007740682857882E-3</v>
      </c>
    </row>
    <row r="84" spans="2:38" x14ac:dyDescent="0.45">
      <c r="B84" s="1">
        <f t="shared" si="24"/>
        <v>0.76000000000000045</v>
      </c>
      <c r="C84" s="1">
        <f t="shared" si="25"/>
        <v>1.2006595744423669</v>
      </c>
      <c r="D84" s="1">
        <f t="shared" si="26"/>
        <v>1.20065957449131E-2</v>
      </c>
      <c r="E84" s="4">
        <f t="shared" si="22"/>
        <v>2.6418075402239539E-6</v>
      </c>
      <c r="F84" s="4">
        <f t="shared" si="22"/>
        <v>7.5291514896382849E-5</v>
      </c>
      <c r="G84" s="4">
        <f t="shared" si="22"/>
        <v>9.5369252202085148E-4</v>
      </c>
      <c r="H84" s="4">
        <f t="shared" si="22"/>
        <v>7.0467280793763132E-3</v>
      </c>
      <c r="I84" s="4">
        <f t="shared" si="22"/>
        <v>3.3471958377037599E-2</v>
      </c>
      <c r="J84" s="4">
        <f t="shared" si="22"/>
        <v>0.10599453486061924</v>
      </c>
      <c r="K84" s="4">
        <f t="shared" si="22"/>
        <v>0.22376624026130795</v>
      </c>
      <c r="L84" s="4">
        <f t="shared" si="22"/>
        <v>0.30368275464034733</v>
      </c>
      <c r="M84" s="4">
        <f t="shared" si="22"/>
        <v>0.24041551409027556</v>
      </c>
      <c r="N84" s="4">
        <f t="shared" si="22"/>
        <v>8.459064384657862E-2</v>
      </c>
      <c r="P84" s="1">
        <f t="shared" si="27"/>
        <v>0.76000000000000045</v>
      </c>
      <c r="Q84" s="4">
        <f t="shared" si="20"/>
        <v>3.1719115170039288E-6</v>
      </c>
      <c r="R84" s="4">
        <f t="shared" si="20"/>
        <v>9.0399478234612162E-5</v>
      </c>
      <c r="S84" s="4">
        <f t="shared" si="20"/>
        <v>1.1450600576384232E-3</v>
      </c>
      <c r="T84" s="4">
        <f t="shared" si="20"/>
        <v>8.4607215369950414E-3</v>
      </c>
      <c r="U84" s="4">
        <f t="shared" si="20"/>
        <v>4.0188427300726581E-2</v>
      </c>
      <c r="V84" s="4">
        <f t="shared" si="20"/>
        <v>0.12726335311896772</v>
      </c>
      <c r="W84" s="4">
        <f t="shared" si="20"/>
        <v>0.26866707880671042</v>
      </c>
      <c r="X84" s="4">
        <f t="shared" si="20"/>
        <v>0.36461960695196516</v>
      </c>
      <c r="Y84" s="4">
        <f t="shared" si="20"/>
        <v>0.28865718883697311</v>
      </c>
      <c r="Z84" s="4">
        <f t="shared" si="20"/>
        <v>0.10156456644263891</v>
      </c>
      <c r="AA84" s="1">
        <f t="shared" si="23"/>
        <v>0.36461960695196516</v>
      </c>
      <c r="AB84" s="1">
        <f t="shared" si="28"/>
        <v>0.76000000000000045</v>
      </c>
      <c r="AC84" s="4">
        <f t="shared" si="21"/>
        <v>3.1719115171332274E-8</v>
      </c>
      <c r="AD84" s="4">
        <f t="shared" si="21"/>
        <v>9.0399478238297162E-7</v>
      </c>
      <c r="AE84" s="4">
        <f t="shared" si="21"/>
        <v>1.1450600576850999E-5</v>
      </c>
      <c r="AF84" s="4">
        <f t="shared" si="21"/>
        <v>8.4607215373399302E-5</v>
      </c>
      <c r="AG84" s="4">
        <f t="shared" si="21"/>
        <v>4.0188427302364805E-4</v>
      </c>
      <c r="AH84" s="4">
        <f t="shared" si="21"/>
        <v>1.2726335312415542E-3</v>
      </c>
      <c r="AI84" s="4">
        <f t="shared" si="21"/>
        <v>2.6866707881766224E-3</v>
      </c>
      <c r="AJ84" s="4">
        <f t="shared" si="21"/>
        <v>3.6461960696682833E-3</v>
      </c>
      <c r="AK84" s="4">
        <f t="shared" si="21"/>
        <v>2.8865718884873979E-3</v>
      </c>
      <c r="AL84" s="4">
        <f t="shared" si="21"/>
        <v>1.0156456644677904E-3</v>
      </c>
    </row>
    <row r="85" spans="2:38" x14ac:dyDescent="0.45">
      <c r="B85" s="1">
        <f t="shared" si="24"/>
        <v>0.77000000000000046</v>
      </c>
      <c r="C85" s="1">
        <f t="shared" si="25"/>
        <v>1.0635129688045866</v>
      </c>
      <c r="D85" s="1">
        <f t="shared" si="26"/>
        <v>1.0635129688479392E-2</v>
      </c>
      <c r="E85" s="4">
        <f t="shared" si="22"/>
        <v>1.8011526614629672E-6</v>
      </c>
      <c r="F85" s="4">
        <f t="shared" si="22"/>
        <v>5.4269512799732126E-5</v>
      </c>
      <c r="G85" s="4">
        <f t="shared" si="22"/>
        <v>7.2673956270945847E-4</v>
      </c>
      <c r="H85" s="4">
        <f t="shared" si="22"/>
        <v>5.676994555078251E-3</v>
      </c>
      <c r="I85" s="4">
        <f t="shared" si="22"/>
        <v>2.8508385700501723E-2</v>
      </c>
      <c r="J85" s="4">
        <f t="shared" si="22"/>
        <v>9.5441117345158227E-2</v>
      </c>
      <c r="K85" s="4">
        <f t="shared" si="22"/>
        <v>0.21301350827760004</v>
      </c>
      <c r="L85" s="4">
        <f t="shared" si="22"/>
        <v>0.30562807709394862</v>
      </c>
      <c r="M85" s="4">
        <f t="shared" si="22"/>
        <v>0.25579741235037073</v>
      </c>
      <c r="N85" s="4">
        <f t="shared" si="22"/>
        <v>9.5151694449171972E-2</v>
      </c>
      <c r="P85" s="1">
        <f t="shared" si="27"/>
        <v>0.77000000000000046</v>
      </c>
      <c r="Q85" s="4">
        <f t="shared" si="20"/>
        <v>1.9155492142627625E-6</v>
      </c>
      <c r="R85" s="4">
        <f t="shared" si="20"/>
        <v>5.7716330673221621E-5</v>
      </c>
      <c r="S85" s="4">
        <f t="shared" si="20"/>
        <v>7.7289694988488323E-4</v>
      </c>
      <c r="T85" s="4">
        <f t="shared" si="20"/>
        <v>6.0375573331587435E-3</v>
      </c>
      <c r="U85" s="4">
        <f t="shared" si="20"/>
        <v>3.0319037912166811E-2</v>
      </c>
      <c r="V85" s="4">
        <f t="shared" si="20"/>
        <v>0.10150286605377615</v>
      </c>
      <c r="W85" s="4">
        <f t="shared" si="20"/>
        <v>0.22654262858379079</v>
      </c>
      <c r="X85" s="4">
        <f t="shared" si="20"/>
        <v>0.32503942362022237</v>
      </c>
      <c r="Y85" s="4">
        <f t="shared" si="20"/>
        <v>0.27204386542127379</v>
      </c>
      <c r="Z85" s="4">
        <f t="shared" si="20"/>
        <v>0.10119506105042579</v>
      </c>
      <c r="AA85" s="1">
        <f t="shared" si="23"/>
        <v>0.32503942362022237</v>
      </c>
      <c r="AB85" s="1">
        <f t="shared" si="28"/>
        <v>0.77000000000000046</v>
      </c>
      <c r="AC85" s="4">
        <f t="shared" si="21"/>
        <v>1.9155492143408471E-8</v>
      </c>
      <c r="AD85" s="4">
        <f t="shared" si="21"/>
        <v>5.7716330675574348E-7</v>
      </c>
      <c r="AE85" s="4">
        <f t="shared" si="21"/>
        <v>7.728969499163892E-6</v>
      </c>
      <c r="AF85" s="4">
        <f t="shared" si="21"/>
        <v>6.0375573334048555E-5</v>
      </c>
      <c r="AG85" s="4">
        <f t="shared" si="21"/>
        <v>3.0319037913402724E-4</v>
      </c>
      <c r="AH85" s="4">
        <f t="shared" si="21"/>
        <v>1.0150286605791377E-3</v>
      </c>
      <c r="AI85" s="4">
        <f t="shared" si="21"/>
        <v>2.2654262859302548E-3</v>
      </c>
      <c r="AJ85" s="4">
        <f t="shared" si="21"/>
        <v>3.2503942363347211E-3</v>
      </c>
      <c r="AK85" s="4">
        <f t="shared" si="21"/>
        <v>2.7204386543236325E-3</v>
      </c>
      <c r="AL85" s="4">
        <f t="shared" si="21"/>
        <v>1.0119506105455086E-3</v>
      </c>
    </row>
    <row r="86" spans="2:38" x14ac:dyDescent="0.45">
      <c r="B86" s="1">
        <f t="shared" si="24"/>
        <v>0.78000000000000047</v>
      </c>
      <c r="C86" s="1">
        <f t="shared" si="25"/>
        <v>0.93206061490244019</v>
      </c>
      <c r="D86" s="1">
        <f t="shared" si="26"/>
        <v>9.3206061494043434E-3</v>
      </c>
      <c r="E86" s="4">
        <f t="shared" si="22"/>
        <v>1.2072692177919761E-6</v>
      </c>
      <c r="F86" s="4">
        <f t="shared" si="22"/>
        <v>3.8522863222271334E-5</v>
      </c>
      <c r="G86" s="4">
        <f t="shared" si="22"/>
        <v>5.4632424206130389E-4</v>
      </c>
      <c r="H86" s="4">
        <f t="shared" si="22"/>
        <v>4.5195914570526196E-3</v>
      </c>
      <c r="I86" s="4">
        <f t="shared" si="22"/>
        <v>2.4036009112507188E-2</v>
      </c>
      <c r="J86" s="4">
        <f t="shared" si="22"/>
        <v>8.5218577762525796E-2</v>
      </c>
      <c r="K86" s="4">
        <f t="shared" si="22"/>
        <v>0.20142572925687954</v>
      </c>
      <c r="L86" s="4">
        <f t="shared" si="22"/>
        <v>0.30606247172798673</v>
      </c>
      <c r="M86" s="4">
        <f t="shared" si="22"/>
        <v>0.2712826453952617</v>
      </c>
      <c r="N86" s="4">
        <f t="shared" si="22"/>
        <v>0.10686892091328519</v>
      </c>
      <c r="P86" s="1">
        <f t="shared" si="27"/>
        <v>0.78000000000000047</v>
      </c>
      <c r="Q86" s="4">
        <f t="shared" si="20"/>
        <v>1.1252480894879773E-6</v>
      </c>
      <c r="R86" s="4">
        <f t="shared" si="20"/>
        <v>3.5905643582752821E-5</v>
      </c>
      <c r="S86" s="4">
        <f t="shared" si="20"/>
        <v>5.092073089917685E-4</v>
      </c>
      <c r="T86" s="4">
        <f t="shared" si="20"/>
        <v>4.21253319256828E-3</v>
      </c>
      <c r="U86" s="4">
        <f t="shared" si="20"/>
        <v>2.2403017433204105E-2</v>
      </c>
      <c r="V86" s="4">
        <f t="shared" si="20"/>
        <v>7.9428879990451215E-2</v>
      </c>
      <c r="W86" s="4">
        <f t="shared" si="20"/>
        <v>0.18774098906833958</v>
      </c>
      <c r="X86" s="4">
        <f t="shared" si="20"/>
        <v>0.28526877559734803</v>
      </c>
      <c r="Y86" s="4">
        <f t="shared" si="20"/>
        <v>0.25285186927946823</v>
      </c>
      <c r="Z86" s="4">
        <f t="shared" si="20"/>
        <v>9.9608312140396837E-2</v>
      </c>
      <c r="AA86" s="1">
        <f t="shared" si="23"/>
        <v>0.28526877559734803</v>
      </c>
      <c r="AB86" s="1">
        <f t="shared" si="28"/>
        <v>0.78000000000000047</v>
      </c>
      <c r="AC86" s="4">
        <f t="shared" si="21"/>
        <v>1.1252480895338463E-8</v>
      </c>
      <c r="AD86" s="4">
        <f t="shared" si="21"/>
        <v>3.5905643584216465E-7</v>
      </c>
      <c r="AE86" s="4">
        <f t="shared" si="21"/>
        <v>5.0920730901252562E-6</v>
      </c>
      <c r="AF86" s="4">
        <f t="shared" si="21"/>
        <v>4.2125331927399975E-5</v>
      </c>
      <c r="AG86" s="4">
        <f t="shared" si="21"/>
        <v>2.2403017434117331E-4</v>
      </c>
      <c r="AH86" s="4">
        <f t="shared" si="21"/>
        <v>7.9428879993689015E-4</v>
      </c>
      <c r="AI86" s="4">
        <f t="shared" si="21"/>
        <v>1.8774098907599257E-3</v>
      </c>
      <c r="AJ86" s="4">
        <f t="shared" si="21"/>
        <v>2.8526877560897659E-3</v>
      </c>
      <c r="AK86" s="4">
        <f t="shared" si="21"/>
        <v>2.5285186928977539E-3</v>
      </c>
      <c r="AL86" s="4">
        <f t="shared" si="21"/>
        <v>9.9608312144457232E-4</v>
      </c>
    </row>
    <row r="87" spans="2:38" x14ac:dyDescent="0.45">
      <c r="B87" s="1">
        <f t="shared" si="24"/>
        <v>0.79000000000000048</v>
      </c>
      <c r="C87" s="1">
        <f t="shared" si="25"/>
        <v>0.80752252729551088</v>
      </c>
      <c r="D87" s="1">
        <f t="shared" si="26"/>
        <v>8.0752252732842842E-3</v>
      </c>
      <c r="E87" s="4">
        <f t="shared" si="22"/>
        <v>7.9428004658098392E-7</v>
      </c>
      <c r="F87" s="4">
        <f t="shared" si="22"/>
        <v>2.6892053005670544E-5</v>
      </c>
      <c r="G87" s="4">
        <f t="shared" si="22"/>
        <v>4.0466136903770969E-4</v>
      </c>
      <c r="H87" s="4">
        <f t="shared" si="22"/>
        <v>3.5520275726643518E-3</v>
      </c>
      <c r="I87" s="4">
        <f t="shared" si="22"/>
        <v>2.0043584160034628E-2</v>
      </c>
      <c r="J87" s="4">
        <f t="shared" si="22"/>
        <v>7.5402054697273332E-2</v>
      </c>
      <c r="K87" s="4">
        <f t="shared" si="22"/>
        <v>0.18910356574871778</v>
      </c>
      <c r="L87" s="4">
        <f t="shared" si="22"/>
        <v>0.30488125906426022</v>
      </c>
      <c r="M87" s="4">
        <f t="shared" si="22"/>
        <v>0.28673356507234088</v>
      </c>
      <c r="N87" s="4">
        <f t="shared" si="22"/>
        <v>0.11985159598261898</v>
      </c>
      <c r="P87" s="1">
        <f t="shared" si="27"/>
        <v>0.79000000000000048</v>
      </c>
      <c r="Q87" s="4">
        <f t="shared" si="20"/>
        <v>6.413990305954722E-7</v>
      </c>
      <c r="R87" s="4">
        <f t="shared" si="20"/>
        <v>2.1715938607303918E-5</v>
      </c>
      <c r="S87" s="4">
        <f t="shared" si="20"/>
        <v>3.2677317142419275E-4</v>
      </c>
      <c r="T87" s="4">
        <f t="shared" si="20"/>
        <v>2.8683422825012562E-3</v>
      </c>
      <c r="U87" s="4">
        <f t="shared" si="20"/>
        <v>1.6185645736971434E-2</v>
      </c>
      <c r="V87" s="4">
        <f t="shared" si="20"/>
        <v>6.088885777241651E-2</v>
      </c>
      <c r="W87" s="4">
        <f t="shared" si="20"/>
        <v>0.15270538933399738</v>
      </c>
      <c r="X87" s="4">
        <f t="shared" si="20"/>
        <v>0.24619848484460879</v>
      </c>
      <c r="Y87" s="4">
        <f t="shared" si="20"/>
        <v>0.23154381312766853</v>
      </c>
      <c r="Z87" s="4">
        <f t="shared" si="20"/>
        <v>9.6782863688284981E-2</v>
      </c>
      <c r="AA87" s="1">
        <f t="shared" si="23"/>
        <v>0.24619848484460879</v>
      </c>
      <c r="AB87" s="1">
        <f t="shared" si="28"/>
        <v>0.79000000000000048</v>
      </c>
      <c r="AC87" s="4">
        <f t="shared" si="21"/>
        <v>6.4139903062161794E-9</v>
      </c>
      <c r="AD87" s="4">
        <f t="shared" si="21"/>
        <v>2.1715938608189137E-7</v>
      </c>
      <c r="AE87" s="4">
        <f t="shared" si="21"/>
        <v>3.267731714375132E-6</v>
      </c>
      <c r="AF87" s="4">
        <f t="shared" si="21"/>
        <v>2.8683422826181799E-5</v>
      </c>
      <c r="AG87" s="4">
        <f t="shared" si="21"/>
        <v>1.6185645737631219E-4</v>
      </c>
      <c r="AH87" s="4">
        <f t="shared" si="21"/>
        <v>6.0888857774898562E-4</v>
      </c>
      <c r="AI87" s="4">
        <f t="shared" si="21"/>
        <v>1.527053893402222E-3</v>
      </c>
      <c r="AJ87" s="4">
        <f t="shared" si="21"/>
        <v>2.461984848546447E-3</v>
      </c>
      <c r="AK87" s="4">
        <f t="shared" si="21"/>
        <v>2.3154381313710707E-3</v>
      </c>
      <c r="AL87" s="4">
        <f t="shared" si="21"/>
        <v>9.678286369223019E-4</v>
      </c>
    </row>
    <row r="88" spans="2:38" x14ac:dyDescent="0.45">
      <c r="B88" s="1">
        <f t="shared" si="24"/>
        <v>0.80000000000000049</v>
      </c>
      <c r="C88" s="1">
        <f t="shared" si="25"/>
        <v>0.69095286374399456</v>
      </c>
      <c r="D88" s="1">
        <f t="shared" si="26"/>
        <v>6.9095286377216028E-3</v>
      </c>
      <c r="E88" s="4">
        <f t="shared" ref="E88:N103" si="29">_xlfn.BINOM.DIST(E$7,$F$3,$B88,FALSE)</f>
        <v>5.1199999999998891E-7</v>
      </c>
      <c r="F88" s="4">
        <f t="shared" si="29"/>
        <v>1.843199999999964E-5</v>
      </c>
      <c r="G88" s="4">
        <f t="shared" si="29"/>
        <v>2.9491199999999559E-4</v>
      </c>
      <c r="H88" s="4">
        <f t="shared" si="29"/>
        <v>2.752511999999967E-3</v>
      </c>
      <c r="I88" s="4">
        <f t="shared" si="29"/>
        <v>1.6515071999999843E-2</v>
      </c>
      <c r="J88" s="4">
        <f t="shared" si="29"/>
        <v>6.6060287999999565E-2</v>
      </c>
      <c r="K88" s="4">
        <f t="shared" si="29"/>
        <v>0.1761607679999993</v>
      </c>
      <c r="L88" s="4">
        <f t="shared" si="29"/>
        <v>0.30198988799999987</v>
      </c>
      <c r="M88" s="4">
        <f t="shared" si="29"/>
        <v>0.30198988800000082</v>
      </c>
      <c r="N88" s="4">
        <f t="shared" si="29"/>
        <v>0.1342177280000007</v>
      </c>
      <c r="P88" s="1">
        <f t="shared" si="27"/>
        <v>0.80000000000000049</v>
      </c>
      <c r="Q88" s="4">
        <f t="shared" si="20"/>
        <v>3.5376786623691756E-7</v>
      </c>
      <c r="R88" s="4">
        <f t="shared" si="20"/>
        <v>1.2735643184529058E-5</v>
      </c>
      <c r="S88" s="4">
        <f t="shared" si="20"/>
        <v>2.0377029095246588E-4</v>
      </c>
      <c r="T88" s="4">
        <f t="shared" si="20"/>
        <v>1.9018560488896872E-3</v>
      </c>
      <c r="U88" s="4">
        <f t="shared" si="20"/>
        <v>1.1411136293338151E-2</v>
      </c>
      <c r="V88" s="4">
        <f t="shared" si="20"/>
        <v>4.5644545173352737E-2</v>
      </c>
      <c r="W88" s="4">
        <f t="shared" si="20"/>
        <v>0.12171878712894095</v>
      </c>
      <c r="X88" s="4">
        <f t="shared" si="20"/>
        <v>0.20866077793532808</v>
      </c>
      <c r="Y88" s="4">
        <f t="shared" si="20"/>
        <v>0.20866077793532875</v>
      </c>
      <c r="Z88" s="4">
        <f t="shared" si="20"/>
        <v>9.2738123526813016E-2</v>
      </c>
      <c r="AA88" s="1">
        <f t="shared" si="23"/>
        <v>0.20866077793532875</v>
      </c>
      <c r="AB88" s="1">
        <f t="shared" si="28"/>
        <v>0.80000000000000049</v>
      </c>
      <c r="AC88" s="4">
        <f t="shared" si="21"/>
        <v>3.5376786625133841E-9</v>
      </c>
      <c r="AD88" s="4">
        <f t="shared" si="21"/>
        <v>1.2735643185048209E-7</v>
      </c>
      <c r="AE88" s="4">
        <f t="shared" si="21"/>
        <v>2.0377029096077227E-6</v>
      </c>
      <c r="AF88" s="4">
        <f t="shared" si="21"/>
        <v>1.9018560489672137E-5</v>
      </c>
      <c r="AG88" s="4">
        <f t="shared" si="21"/>
        <v>1.1411136293803309E-4</v>
      </c>
      <c r="AH88" s="4">
        <f t="shared" si="21"/>
        <v>4.5644545175213368E-4</v>
      </c>
      <c r="AI88" s="4">
        <f t="shared" si="21"/>
        <v>1.2171878713390263E-3</v>
      </c>
      <c r="AJ88" s="4">
        <f t="shared" si="21"/>
        <v>2.0866077794383384E-3</v>
      </c>
      <c r="AK88" s="4">
        <f t="shared" si="21"/>
        <v>2.0866077794383449E-3</v>
      </c>
      <c r="AL88" s="4">
        <f t="shared" si="21"/>
        <v>9.273812353059335E-4</v>
      </c>
    </row>
    <row r="89" spans="2:38" x14ac:dyDescent="0.45">
      <c r="B89" s="1">
        <f t="shared" si="24"/>
        <v>0.8100000000000005</v>
      </c>
      <c r="C89" s="1">
        <f t="shared" si="25"/>
        <v>0.58321900927395631</v>
      </c>
      <c r="D89" s="1">
        <f t="shared" si="26"/>
        <v>5.8321900929773039E-3</v>
      </c>
      <c r="E89" s="4">
        <f t="shared" si="29"/>
        <v>3.2268769777899243E-7</v>
      </c>
      <c r="F89" s="4">
        <f t="shared" si="29"/>
        <v>1.2381017456888728E-5</v>
      </c>
      <c r="G89" s="4">
        <f t="shared" si="29"/>
        <v>2.1112892926484025E-4</v>
      </c>
      <c r="H89" s="4">
        <f t="shared" si="29"/>
        <v>2.1001772437397354E-3</v>
      </c>
      <c r="I89" s="4">
        <f t="shared" si="29"/>
        <v>1.3430080795493611E-2</v>
      </c>
      <c r="J89" s="4">
        <f t="shared" si="29"/>
        <v>5.7254554970262446E-2</v>
      </c>
      <c r="K89" s="4">
        <f t="shared" si="29"/>
        <v>0.16272347202074638</v>
      </c>
      <c r="L89" s="4">
        <f t="shared" si="29"/>
        <v>0.29730679474467292</v>
      </c>
      <c r="M89" s="4">
        <f t="shared" si="29"/>
        <v>0.31686645229366561</v>
      </c>
      <c r="N89" s="4">
        <f t="shared" si="29"/>
        <v>0.15009463529699996</v>
      </c>
      <c r="P89" s="1">
        <f t="shared" si="27"/>
        <v>0.8100000000000005</v>
      </c>
      <c r="Q89" s="4">
        <f t="shared" si="20"/>
        <v>1.8819759940355779E-7</v>
      </c>
      <c r="R89" s="4">
        <f t="shared" si="20"/>
        <v>7.2208447350102022E-6</v>
      </c>
      <c r="S89" s="4">
        <f t="shared" si="20"/>
        <v>1.2313440495491132E-4</v>
      </c>
      <c r="T89" s="4">
        <f t="shared" si="20"/>
        <v>1.2248632913935968E-3</v>
      </c>
      <c r="U89" s="4">
        <f t="shared" si="20"/>
        <v>7.83267841601697E-3</v>
      </c>
      <c r="V89" s="4">
        <f t="shared" si="20"/>
        <v>3.3391944826177737E-2</v>
      </c>
      <c r="W89" s="4">
        <f t="shared" si="20"/>
        <v>9.4903422137558049E-2</v>
      </c>
      <c r="X89" s="4">
        <f t="shared" si="20"/>
        <v>0.17339497428140363</v>
      </c>
      <c r="Y89" s="4">
        <f t="shared" si="20"/>
        <v>0.18480253837886501</v>
      </c>
      <c r="Z89" s="4">
        <f t="shared" si="20"/>
        <v>8.7538044495252113E-2</v>
      </c>
      <c r="AA89" s="1">
        <f t="shared" si="23"/>
        <v>0.18480253837886501</v>
      </c>
      <c r="AB89" s="1">
        <f t="shared" si="28"/>
        <v>0.8100000000000005</v>
      </c>
      <c r="AC89" s="4">
        <f t="shared" si="21"/>
        <v>1.881975994112294E-9</v>
      </c>
      <c r="AD89" s="4">
        <f t="shared" si="21"/>
        <v>7.220844735304549E-8</v>
      </c>
      <c r="AE89" s="4">
        <f t="shared" si="21"/>
        <v>1.2313440495993071E-6</v>
      </c>
      <c r="AF89" s="4">
        <f t="shared" si="21"/>
        <v>1.2248632914435266E-5</v>
      </c>
      <c r="AG89" s="4">
        <f t="shared" si="21"/>
        <v>7.8326784163362576E-5</v>
      </c>
      <c r="AH89" s="4">
        <f t="shared" si="21"/>
        <v>3.339194482753891E-4</v>
      </c>
      <c r="AI89" s="4">
        <f t="shared" si="21"/>
        <v>9.4903422141426655E-4</v>
      </c>
      <c r="AJ89" s="4">
        <f t="shared" si="21"/>
        <v>1.7339497428847182E-3</v>
      </c>
      <c r="AK89" s="4">
        <f t="shared" si="21"/>
        <v>1.8480253838639822E-3</v>
      </c>
      <c r="AL89" s="4">
        <f t="shared" si="21"/>
        <v>8.7538044498820474E-4</v>
      </c>
    </row>
    <row r="90" spans="2:38" x14ac:dyDescent="0.45">
      <c r="B90" s="1">
        <f t="shared" si="24"/>
        <v>0.82000000000000051</v>
      </c>
      <c r="C90" s="1">
        <f t="shared" si="25"/>
        <v>0.48498468675189405</v>
      </c>
      <c r="D90" s="1">
        <f t="shared" si="26"/>
        <v>4.8498468677166378E-3</v>
      </c>
      <c r="E90" s="4">
        <f t="shared" si="29"/>
        <v>1.9835929036799487E-7</v>
      </c>
      <c r="F90" s="4">
        <f t="shared" si="29"/>
        <v>8.1327309050878075E-6</v>
      </c>
      <c r="G90" s="4">
        <f t="shared" si="29"/>
        <v>1.4819642982604521E-4</v>
      </c>
      <c r="H90" s="4">
        <f t="shared" si="29"/>
        <v>1.5752731614842648E-3</v>
      </c>
      <c r="I90" s="4">
        <f t="shared" si="29"/>
        <v>1.0764366603475838E-2</v>
      </c>
      <c r="J90" s="4">
        <f t="shared" si="29"/>
        <v>4.903767008250124E-2</v>
      </c>
      <c r="K90" s="4">
        <f t="shared" si="29"/>
        <v>0.14892922025055985</v>
      </c>
      <c r="L90" s="4">
        <f t="shared" si="29"/>
        <v>0.29076657287014163</v>
      </c>
      <c r="M90" s="4">
        <f t="shared" si="29"/>
        <v>0.33115081910210686</v>
      </c>
      <c r="N90" s="4">
        <f t="shared" si="29"/>
        <v>0.16761955040970897</v>
      </c>
      <c r="P90" s="1">
        <f t="shared" si="27"/>
        <v>0.82000000000000051</v>
      </c>
      <c r="Q90" s="4">
        <f t="shared" si="20"/>
        <v>9.6201218303449989E-8</v>
      </c>
      <c r="R90" s="4">
        <f t="shared" si="20"/>
        <v>3.9442499504414579E-6</v>
      </c>
      <c r="S90" s="4">
        <f t="shared" si="20"/>
        <v>7.1872999096933582E-5</v>
      </c>
      <c r="T90" s="4">
        <f t="shared" si="20"/>
        <v>7.6398336077111197E-4</v>
      </c>
      <c r="U90" s="4">
        <f t="shared" si="20"/>
        <v>5.2205529652692793E-3</v>
      </c>
      <c r="V90" s="4">
        <f t="shared" si="20"/>
        <v>2.3782519064004592E-2</v>
      </c>
      <c r="W90" s="4">
        <f t="shared" si="20"/>
        <v>7.2228391231421607E-2</v>
      </c>
      <c r="X90" s="4">
        <f t="shared" si="20"/>
        <v>0.14101733526134741</v>
      </c>
      <c r="Y90" s="4">
        <f t="shared" si="20"/>
        <v>0.16060307626986842</v>
      </c>
      <c r="Z90" s="4">
        <f t="shared" si="20"/>
        <v>8.1292915148946016E-2</v>
      </c>
      <c r="AA90" s="1">
        <f t="shared" si="23"/>
        <v>0.16060307626986842</v>
      </c>
      <c r="AB90" s="1">
        <f t="shared" si="28"/>
        <v>0.82000000000000051</v>
      </c>
      <c r="AC90" s="4">
        <f t="shared" si="21"/>
        <v>9.6201218307371492E-10</v>
      </c>
      <c r="AD90" s="4">
        <f t="shared" si="21"/>
        <v>3.9442499506022393E-8</v>
      </c>
      <c r="AE90" s="4">
        <f t="shared" si="21"/>
        <v>7.1872999099863379E-7</v>
      </c>
      <c r="AF90" s="4">
        <f t="shared" si="21"/>
        <v>7.6398336080225464E-6</v>
      </c>
      <c r="AG90" s="4">
        <f t="shared" si="21"/>
        <v>5.2205529654820876E-5</v>
      </c>
      <c r="AH90" s="4">
        <f t="shared" si="21"/>
        <v>2.3782519064974051E-4</v>
      </c>
      <c r="AI90" s="4">
        <f t="shared" si="21"/>
        <v>7.2228391234365895E-4</v>
      </c>
      <c r="AJ90" s="4">
        <f t="shared" si="21"/>
        <v>1.4101733526709578E-3</v>
      </c>
      <c r="AK90" s="4">
        <f t="shared" si="21"/>
        <v>1.6060307627641516E-3</v>
      </c>
      <c r="AL90" s="4">
        <f t="shared" si="21"/>
        <v>8.1292915152259807E-4</v>
      </c>
    </row>
    <row r="91" spans="2:38" x14ac:dyDescent="0.45">
      <c r="B91" s="1">
        <f t="shared" si="24"/>
        <v>0.83000000000000052</v>
      </c>
      <c r="C91" s="1">
        <f t="shared" si="25"/>
        <v>0.39669779583697784</v>
      </c>
      <c r="D91" s="1">
        <f t="shared" si="26"/>
        <v>3.9669779585314868E-3</v>
      </c>
      <c r="E91" s="4">
        <f t="shared" si="29"/>
        <v>1.1858787649699678E-7</v>
      </c>
      <c r="F91" s="4">
        <f t="shared" si="29"/>
        <v>5.2108908084268742E-6</v>
      </c>
      <c r="G91" s="4">
        <f t="shared" si="29"/>
        <v>1.0176563225868993E-4</v>
      </c>
      <c r="H91" s="4">
        <f t="shared" si="29"/>
        <v>1.1593300459274332E-3</v>
      </c>
      <c r="I91" s="4">
        <f t="shared" si="29"/>
        <v>8.4903876892921185E-3</v>
      </c>
      <c r="J91" s="4">
        <f t="shared" si="29"/>
        <v>4.1453069306544015E-2</v>
      </c>
      <c r="K91" s="4">
        <f t="shared" si="29"/>
        <v>0.13492567656639867</v>
      </c>
      <c r="L91" s="4">
        <f t="shared" si="29"/>
        <v>0.28232347449607892</v>
      </c>
      <c r="M91" s="4">
        <f t="shared" si="29"/>
        <v>0.34460071151727395</v>
      </c>
      <c r="N91" s="4">
        <f t="shared" si="29"/>
        <v>0.18694025526754146</v>
      </c>
      <c r="P91" s="1">
        <f t="shared" si="27"/>
        <v>0.83000000000000052</v>
      </c>
      <c r="Q91" s="4">
        <f t="shared" si="20"/>
        <v>4.7043549219346374E-8</v>
      </c>
      <c r="R91" s="4">
        <f t="shared" si="20"/>
        <v>2.0671488980501086E-6</v>
      </c>
      <c r="S91" s="4">
        <f t="shared" si="20"/>
        <v>4.0370202008978746E-5</v>
      </c>
      <c r="T91" s="4">
        <f t="shared" si="20"/>
        <v>4.5990367386699503E-4</v>
      </c>
      <c r="U91" s="4">
        <f t="shared" si="20"/>
        <v>3.3681180821435947E-3</v>
      </c>
      <c r="V91" s="4">
        <f t="shared" ref="V91:Z108" si="30">$C91*J91</f>
        <v>1.6444341224583488E-2</v>
      </c>
      <c r="W91" s="4">
        <f t="shared" si="30"/>
        <v>5.3524718495703325E-2</v>
      </c>
      <c r="X91" s="4">
        <f t="shared" si="30"/>
        <v>0.11199710004563174</v>
      </c>
      <c r="Y91" s="4">
        <f t="shared" si="30"/>
        <v>0.13670234270275683</v>
      </c>
      <c r="Z91" s="4">
        <f t="shared" si="30"/>
        <v>7.4158787217835684E-2</v>
      </c>
      <c r="AA91" s="1">
        <f t="shared" si="23"/>
        <v>0.13670234270275683</v>
      </c>
      <c r="AB91" s="1">
        <f t="shared" si="28"/>
        <v>0.83000000000000052</v>
      </c>
      <c r="AC91" s="4">
        <f t="shared" si="21"/>
        <v>4.7043549221264036E-10</v>
      </c>
      <c r="AD91" s="4">
        <f t="shared" si="21"/>
        <v>2.0671488981343729E-8</v>
      </c>
      <c r="AE91" s="4">
        <f t="shared" si="21"/>
        <v>4.0370202010624378E-7</v>
      </c>
      <c r="AF91" s="4">
        <f t="shared" si="21"/>
        <v>4.5990367388574231E-6</v>
      </c>
      <c r="AG91" s="4">
        <f t="shared" si="21"/>
        <v>3.3681180822808914E-5</v>
      </c>
      <c r="AH91" s="4">
        <f t="shared" ref="AH91:AL108" si="31">V91/$AC$4</f>
        <v>1.6444341225253819E-4</v>
      </c>
      <c r="AI91" s="4">
        <f t="shared" si="31"/>
        <v>5.3524718497885177E-4</v>
      </c>
      <c r="AJ91" s="4">
        <f t="shared" si="31"/>
        <v>1.1199710005019713E-3</v>
      </c>
      <c r="AK91" s="4">
        <f t="shared" si="31"/>
        <v>1.367023427083293E-3</v>
      </c>
      <c r="AL91" s="4">
        <f t="shared" si="31"/>
        <v>7.4158787220858665E-4</v>
      </c>
    </row>
    <row r="92" spans="2:38" x14ac:dyDescent="0.45">
      <c r="B92" s="1">
        <f t="shared" si="24"/>
        <v>0.84000000000000052</v>
      </c>
      <c r="C92" s="1">
        <f t="shared" si="25"/>
        <v>0.31858362502667198</v>
      </c>
      <c r="D92" s="1">
        <f t="shared" si="26"/>
        <v>3.1858362503965859E-3</v>
      </c>
      <c r="E92" s="4">
        <f t="shared" si="29"/>
        <v>6.8719476735998112E-8</v>
      </c>
      <c r="F92" s="4">
        <f t="shared" si="29"/>
        <v>3.2469952757759151E-6</v>
      </c>
      <c r="G92" s="4">
        <f t="shared" si="29"/>
        <v>6.8186900791294597E-5</v>
      </c>
      <c r="H92" s="4">
        <f t="shared" si="29"/>
        <v>8.352895346933622E-4</v>
      </c>
      <c r="I92" s="4">
        <f t="shared" si="29"/>
        <v>6.5779050857102533E-3</v>
      </c>
      <c r="J92" s="4">
        <f t="shared" si="29"/>
        <v>3.453400169997891E-2</v>
      </c>
      <c r="K92" s="4">
        <f t="shared" si="29"/>
        <v>0.12086900594992668</v>
      </c>
      <c r="L92" s="4">
        <f t="shared" si="29"/>
        <v>0.27195526338733611</v>
      </c>
      <c r="M92" s="4">
        <f t="shared" si="29"/>
        <v>0.35694128319588014</v>
      </c>
      <c r="N92" s="4">
        <f t="shared" si="29"/>
        <v>0.20821574853093083</v>
      </c>
      <c r="P92" s="1">
        <f t="shared" si="27"/>
        <v>0.84000000000000052</v>
      </c>
      <c r="Q92" s="4">
        <f t="shared" ref="Q92:U108" si="32">$C92*E92</f>
        <v>2.1892900008490331E-8</v>
      </c>
      <c r="R92" s="4">
        <f t="shared" si="32"/>
        <v>1.0344395254011695E-6</v>
      </c>
      <c r="S92" s="4">
        <f t="shared" si="32"/>
        <v>2.172323003342468E-5</v>
      </c>
      <c r="T92" s="4">
        <f t="shared" si="32"/>
        <v>2.661095679094534E-4</v>
      </c>
      <c r="U92" s="4">
        <f t="shared" si="32"/>
        <v>2.0956128472869539E-3</v>
      </c>
      <c r="V92" s="4">
        <f t="shared" si="30"/>
        <v>1.1001967448256534E-2</v>
      </c>
      <c r="W92" s="4">
        <f t="shared" si="30"/>
        <v>3.8506886068898023E-2</v>
      </c>
      <c r="X92" s="4">
        <f t="shared" si="30"/>
        <v>8.6640493655020898E-2</v>
      </c>
      <c r="Y92" s="4">
        <f t="shared" si="30"/>
        <v>0.11371564792221542</v>
      </c>
      <c r="Z92" s="4">
        <f t="shared" si="30"/>
        <v>6.6334127954625899E-2</v>
      </c>
      <c r="AA92" s="1">
        <f t="shared" si="23"/>
        <v>0.11371564792221542</v>
      </c>
      <c r="AB92" s="1">
        <f t="shared" si="28"/>
        <v>0.84000000000000052</v>
      </c>
      <c r="AC92" s="4">
        <f t="shared" ref="AC92:AG108" si="33">Q92/$AC$4</f>
        <v>2.1892900009382764E-10</v>
      </c>
      <c r="AD92" s="4">
        <f t="shared" si="33"/>
        <v>1.034439525443337E-8</v>
      </c>
      <c r="AE92" s="4">
        <f t="shared" si="33"/>
        <v>2.1723230034310197E-7</v>
      </c>
      <c r="AF92" s="4">
        <f t="shared" si="33"/>
        <v>2.6610956792030096E-6</v>
      </c>
      <c r="AG92" s="4">
        <f t="shared" si="33"/>
        <v>2.0956128473723787E-5</v>
      </c>
      <c r="AH92" s="4">
        <f t="shared" si="31"/>
        <v>1.1001967448705013E-4</v>
      </c>
      <c r="AI92" s="4">
        <f t="shared" si="31"/>
        <v>3.8506886070467698E-4</v>
      </c>
      <c r="AJ92" s="4">
        <f t="shared" si="31"/>
        <v>8.6640493658552667E-4</v>
      </c>
      <c r="AK92" s="4">
        <f t="shared" si="31"/>
        <v>1.1371564792685086E-3</v>
      </c>
      <c r="AL92" s="4">
        <f t="shared" si="31"/>
        <v>6.633412795732991E-4</v>
      </c>
    </row>
    <row r="93" spans="2:38" x14ac:dyDescent="0.45">
      <c r="B93" s="1">
        <f t="shared" si="24"/>
        <v>0.85000000000000053</v>
      </c>
      <c r="C93" s="1">
        <f t="shared" si="25"/>
        <v>0.25064399791541292</v>
      </c>
      <c r="D93" s="1">
        <f t="shared" si="26"/>
        <v>2.5064399792563007E-3</v>
      </c>
      <c r="E93" s="4">
        <f t="shared" si="29"/>
        <v>3.8443359374998844E-8</v>
      </c>
      <c r="F93" s="4">
        <f t="shared" si="29"/>
        <v>1.9606113281249441E-6</v>
      </c>
      <c r="G93" s="4">
        <f t="shared" si="29"/>
        <v>4.4440523437498926E-5</v>
      </c>
      <c r="H93" s="4">
        <f t="shared" si="29"/>
        <v>5.8760247656248837E-4</v>
      </c>
      <c r="I93" s="4">
        <f t="shared" si="29"/>
        <v>4.9946210507811738E-3</v>
      </c>
      <c r="J93" s="4">
        <f t="shared" si="29"/>
        <v>2.8302852621093451E-2</v>
      </c>
      <c r="K93" s="4">
        <f t="shared" si="29"/>
        <v>0.10692188767968672</v>
      </c>
      <c r="L93" s="4">
        <f t="shared" si="29"/>
        <v>0.2596674415078119</v>
      </c>
      <c r="M93" s="4">
        <f t="shared" si="29"/>
        <v>0.36786220880273501</v>
      </c>
      <c r="N93" s="4">
        <f t="shared" si="29"/>
        <v>0.23161694628320448</v>
      </c>
      <c r="P93" s="1">
        <f t="shared" si="27"/>
        <v>0.85000000000000053</v>
      </c>
      <c r="Q93" s="4">
        <f t="shared" si="32"/>
        <v>9.6355972870486794E-9</v>
      </c>
      <c r="R93" s="4">
        <f t="shared" si="32"/>
        <v>4.9141546163948345E-7</v>
      </c>
      <c r="S93" s="4">
        <f t="shared" si="32"/>
        <v>1.1138750463828339E-5</v>
      </c>
      <c r="T93" s="4">
        <f t="shared" si="32"/>
        <v>1.4727903391061981E-4</v>
      </c>
      <c r="U93" s="4">
        <f t="shared" si="32"/>
        <v>1.2518717882402739E-3</v>
      </c>
      <c r="V93" s="4">
        <f t="shared" si="30"/>
        <v>7.0939401333615856E-3</v>
      </c>
      <c r="W93" s="4">
        <f t="shared" si="30"/>
        <v>2.6799329392699411E-2</v>
      </c>
      <c r="X93" s="4">
        <f t="shared" si="30"/>
        <v>6.5084085667984612E-2</v>
      </c>
      <c r="Y93" s="4">
        <f t="shared" si="30"/>
        <v>9.22024546963119E-2</v>
      </c>
      <c r="Z93" s="4">
        <f t="shared" si="30"/>
        <v>5.8053397401381809E-2</v>
      </c>
      <c r="AA93" s="1">
        <f t="shared" si="23"/>
        <v>9.22024546963119E-2</v>
      </c>
      <c r="AB93" s="1">
        <f t="shared" si="28"/>
        <v>0.85000000000000053</v>
      </c>
      <c r="AC93" s="4">
        <f t="shared" si="33"/>
        <v>9.6355972874414608E-11</v>
      </c>
      <c r="AD93" s="4">
        <f t="shared" si="33"/>
        <v>4.9141546165951529E-9</v>
      </c>
      <c r="AE93" s="4">
        <f t="shared" si="33"/>
        <v>1.1138750464282395E-7</v>
      </c>
      <c r="AF93" s="4">
        <f t="shared" si="33"/>
        <v>1.4727903391662341E-6</v>
      </c>
      <c r="AG93" s="4">
        <f t="shared" si="33"/>
        <v>1.2518717882913047E-5</v>
      </c>
      <c r="AH93" s="4">
        <f t="shared" si="31"/>
        <v>7.0939401336507599E-5</v>
      </c>
      <c r="AI93" s="4">
        <f t="shared" si="31"/>
        <v>2.6799329393791845E-4</v>
      </c>
      <c r="AJ93" s="4">
        <f t="shared" si="31"/>
        <v>6.5084085670637671E-4</v>
      </c>
      <c r="AK93" s="4">
        <f t="shared" si="31"/>
        <v>9.2202454700070398E-4</v>
      </c>
      <c r="AL93" s="4">
        <f t="shared" si="31"/>
        <v>5.8053397403748277E-4</v>
      </c>
    </row>
    <row r="94" spans="2:38" x14ac:dyDescent="0.45">
      <c r="B94" s="1">
        <f t="shared" si="24"/>
        <v>0.86000000000000054</v>
      </c>
      <c r="C94" s="1">
        <f t="shared" si="25"/>
        <v>0.19266280147446946</v>
      </c>
      <c r="D94" s="1">
        <f t="shared" si="26"/>
        <v>1.9266280148232309E-3</v>
      </c>
      <c r="E94" s="4">
        <f t="shared" si="29"/>
        <v>2.0661046783999267E-8</v>
      </c>
      <c r="F94" s="4">
        <f t="shared" si="29"/>
        <v>1.142260729343967E-6</v>
      </c>
      <c r="G94" s="4">
        <f t="shared" si="29"/>
        <v>2.8066977921023296E-5</v>
      </c>
      <c r="H94" s="4">
        <f t="shared" si="29"/>
        <v>4.0229335020133545E-4</v>
      </c>
      <c r="I94" s="4">
        <f t="shared" si="29"/>
        <v>3.7068458697123181E-3</v>
      </c>
      <c r="J94" s="4">
        <f t="shared" si="29"/>
        <v>2.2770624628232938E-2</v>
      </c>
      <c r="K94" s="4">
        <f t="shared" si="29"/>
        <v>9.3251129429906751E-2</v>
      </c>
      <c r="L94" s="4">
        <f t="shared" si="29"/>
        <v>0.2454978713562862</v>
      </c>
      <c r="M94" s="4">
        <f t="shared" si="29"/>
        <v>0.37701458815429839</v>
      </c>
      <c r="N94" s="4">
        <f t="shared" si="29"/>
        <v>0.25732741731166514</v>
      </c>
      <c r="P94" s="1">
        <f t="shared" si="27"/>
        <v>0.86000000000000054</v>
      </c>
      <c r="Q94" s="4">
        <f t="shared" si="32"/>
        <v>3.9806151548003764E-9</v>
      </c>
      <c r="R94" s="4">
        <f t="shared" si="32"/>
        <v>2.200711521296794E-7</v>
      </c>
      <c r="S94" s="4">
        <f t="shared" si="32"/>
        <v>5.4074625951864288E-6</v>
      </c>
      <c r="T94" s="4">
        <f t="shared" si="32"/>
        <v>7.7506963864339105E-5</v>
      </c>
      <c r="U94" s="4">
        <f t="shared" si="32"/>
        <v>7.1417130989284141E-4</v>
      </c>
      <c r="V94" s="4">
        <f t="shared" si="30"/>
        <v>4.3870523321989071E-3</v>
      </c>
      <c r="W94" s="4">
        <f t="shared" si="30"/>
        <v>1.7966023836624181E-2</v>
      </c>
      <c r="X94" s="4">
        <f t="shared" si="30"/>
        <v>4.7298307651521009E-2</v>
      </c>
      <c r="Y94" s="4">
        <f t="shared" si="30"/>
        <v>7.2636686750550461E-2</v>
      </c>
      <c r="Z94" s="4">
        <f t="shared" si="30"/>
        <v>4.9577421115455295E-2</v>
      </c>
      <c r="AA94" s="1">
        <f t="shared" si="23"/>
        <v>7.2636686750550461E-2</v>
      </c>
      <c r="AB94" s="1">
        <f t="shared" si="28"/>
        <v>0.86000000000000054</v>
      </c>
      <c r="AC94" s="4">
        <f t="shared" si="33"/>
        <v>3.9806151549626404E-11</v>
      </c>
      <c r="AD94" s="4">
        <f t="shared" si="33"/>
        <v>2.2007115213865029E-9</v>
      </c>
      <c r="AE94" s="4">
        <f t="shared" si="33"/>
        <v>5.4074625954068559E-8</v>
      </c>
      <c r="AF94" s="4">
        <f t="shared" si="33"/>
        <v>7.750696386749856E-7</v>
      </c>
      <c r="AG94" s="4">
        <f t="shared" si="33"/>
        <v>7.1417130992195356E-6</v>
      </c>
      <c r="AH94" s="4">
        <f t="shared" si="31"/>
        <v>4.3870523323777391E-5</v>
      </c>
      <c r="AI94" s="4">
        <f t="shared" si="31"/>
        <v>1.796602383735654E-4</v>
      </c>
      <c r="AJ94" s="4">
        <f t="shared" si="31"/>
        <v>4.7298307653449056E-4</v>
      </c>
      <c r="AK94" s="4">
        <f t="shared" si="31"/>
        <v>7.2636686753511394E-4</v>
      </c>
      <c r="AL94" s="4">
        <f t="shared" si="31"/>
        <v>4.9577421117476251E-4</v>
      </c>
    </row>
    <row r="95" spans="2:38" x14ac:dyDescent="0.45">
      <c r="B95" s="1">
        <f t="shared" si="24"/>
        <v>0.87000000000000055</v>
      </c>
      <c r="C95" s="1">
        <f t="shared" si="25"/>
        <v>0.1442181976653871</v>
      </c>
      <c r="D95" s="1">
        <f t="shared" si="26"/>
        <v>1.4421819767126594E-3</v>
      </c>
      <c r="E95" s="4">
        <f t="shared" si="29"/>
        <v>1.0604499372999596E-8</v>
      </c>
      <c r="F95" s="4">
        <f t="shared" si="29"/>
        <v>6.3871715454297829E-7</v>
      </c>
      <c r="G95" s="4">
        <f t="shared" si="29"/>
        <v>1.7097966906227501E-5</v>
      </c>
      <c r="H95" s="4">
        <f t="shared" si="29"/>
        <v>2.669913293818618E-4</v>
      </c>
      <c r="I95" s="4">
        <f t="shared" si="29"/>
        <v>2.6801821911025502E-3</v>
      </c>
      <c r="J95" s="4">
        <f t="shared" si="29"/>
        <v>1.7936603894301763E-2</v>
      </c>
      <c r="K95" s="4">
        <f t="shared" si="29"/>
        <v>8.0024848143808239E-2</v>
      </c>
      <c r="L95" s="4">
        <f t="shared" si="29"/>
        <v>0.22952181720367087</v>
      </c>
      <c r="M95" s="4">
        <f t="shared" si="29"/>
        <v>0.38400765570614354</v>
      </c>
      <c r="N95" s="4">
        <f t="shared" si="29"/>
        <v>0.28554415424303115</v>
      </c>
      <c r="P95" s="1">
        <f t="shared" si="27"/>
        <v>0.87000000000000055</v>
      </c>
      <c r="Q95" s="4">
        <f t="shared" si="32"/>
        <v>1.5293617867177292E-9</v>
      </c>
      <c r="R95" s="4">
        <f t="shared" si="32"/>
        <v>9.2114636846152845E-8</v>
      </c>
      <c r="S95" s="4">
        <f t="shared" si="32"/>
        <v>2.4658379709585648E-6</v>
      </c>
      <c r="T95" s="4">
        <f t="shared" si="32"/>
        <v>3.8505008315737819E-5</v>
      </c>
      <c r="U95" s="4">
        <f t="shared" si="32"/>
        <v>3.8653104501567789E-4</v>
      </c>
      <c r="V95" s="4">
        <f t="shared" si="30"/>
        <v>2.5867846858741638E-3</v>
      </c>
      <c r="W95" s="4">
        <f t="shared" si="30"/>
        <v>1.1541039367746322E-2</v>
      </c>
      <c r="X95" s="4">
        <f t="shared" si="30"/>
        <v>3.310122280199785E-2</v>
      </c>
      <c r="Y95" s="4">
        <f t="shared" si="30"/>
        <v>5.5380891995650522E-2</v>
      </c>
      <c r="Z95" s="4">
        <f t="shared" si="30"/>
        <v>4.1180663278817246E-2</v>
      </c>
      <c r="AA95" s="1">
        <f t="shared" si="23"/>
        <v>5.5380891995650522E-2</v>
      </c>
      <c r="AB95" s="1">
        <f t="shared" si="28"/>
        <v>0.87000000000000055</v>
      </c>
      <c r="AC95" s="4">
        <f t="shared" si="33"/>
        <v>1.5293617867800716E-11</v>
      </c>
      <c r="AD95" s="4">
        <f t="shared" si="33"/>
        <v>9.211463684990776E-10</v>
      </c>
      <c r="AE95" s="4">
        <f t="shared" si="33"/>
        <v>2.4658379710590812E-8</v>
      </c>
      <c r="AF95" s="4">
        <f t="shared" si="33"/>
        <v>3.850500831730742E-7</v>
      </c>
      <c r="AG95" s="4">
        <f t="shared" si="33"/>
        <v>3.8653104503143429E-6</v>
      </c>
      <c r="AH95" s="4">
        <f t="shared" si="31"/>
        <v>2.5867846859796103E-5</v>
      </c>
      <c r="AI95" s="4">
        <f t="shared" si="31"/>
        <v>1.1541039368216777E-4</v>
      </c>
      <c r="AJ95" s="4">
        <f t="shared" si="31"/>
        <v>3.3101222803347171E-4</v>
      </c>
      <c r="AK95" s="4">
        <f t="shared" si="31"/>
        <v>5.5380891997908047E-4</v>
      </c>
      <c r="AL95" s="4">
        <f t="shared" si="31"/>
        <v>4.1180663280495917E-4</v>
      </c>
    </row>
    <row r="96" spans="2:38" x14ac:dyDescent="0.45">
      <c r="B96" s="1">
        <f t="shared" si="24"/>
        <v>0.88000000000000056</v>
      </c>
      <c r="C96" s="1">
        <f t="shared" si="25"/>
        <v>0.10470163634939721</v>
      </c>
      <c r="D96" s="1">
        <f t="shared" si="26"/>
        <v>1.0470163635366522E-3</v>
      </c>
      <c r="E96" s="4">
        <f t="shared" si="29"/>
        <v>5.1597803519997776E-9</v>
      </c>
      <c r="F96" s="4">
        <f t="shared" si="29"/>
        <v>3.4054550323198804E-7</v>
      </c>
      <c r="G96" s="4">
        <f t="shared" si="29"/>
        <v>9.9893347614716682E-6</v>
      </c>
      <c r="H96" s="4">
        <f t="shared" si="29"/>
        <v>1.7092861702962782E-4</v>
      </c>
      <c r="I96" s="4">
        <f t="shared" si="29"/>
        <v>1.8802147873259152E-3</v>
      </c>
      <c r="J96" s="4">
        <f t="shared" si="29"/>
        <v>1.3788241773723446E-2</v>
      </c>
      <c r="K96" s="4">
        <f t="shared" si="29"/>
        <v>6.7409182004870519E-2</v>
      </c>
      <c r="L96" s="4">
        <f t="shared" si="29"/>
        <v>0.21185742915816552</v>
      </c>
      <c r="M96" s="4">
        <f t="shared" si="29"/>
        <v>0.38840528678997222</v>
      </c>
      <c r="N96" s="4">
        <f t="shared" si="29"/>
        <v>0.31647838182886789</v>
      </c>
      <c r="P96" s="1">
        <f t="shared" si="27"/>
        <v>0.88000000000000056</v>
      </c>
      <c r="Q96" s="4">
        <f t="shared" si="32"/>
        <v>5.4023744605784539E-10</v>
      </c>
      <c r="R96" s="4">
        <f t="shared" si="32"/>
        <v>3.5655671439818082E-8</v>
      </c>
      <c r="S96" s="4">
        <f t="shared" si="32"/>
        <v>1.045899695567999E-6</v>
      </c>
      <c r="T96" s="4">
        <f t="shared" si="32"/>
        <v>1.7896505901941473E-5</v>
      </c>
      <c r="U96" s="4">
        <f t="shared" si="32"/>
        <v>1.968615649213572E-4</v>
      </c>
      <c r="V96" s="4">
        <f t="shared" si="30"/>
        <v>1.4436514760899598E-3</v>
      </c>
      <c r="W96" s="4">
        <f t="shared" si="30"/>
        <v>7.0578516608842835E-3</v>
      </c>
      <c r="X96" s="4">
        <f t="shared" si="30"/>
        <v>2.2181819505636427E-2</v>
      </c>
      <c r="Y96" s="4">
        <f t="shared" si="30"/>
        <v>4.0666669093667E-2</v>
      </c>
      <c r="Z96" s="4">
        <f t="shared" si="30"/>
        <v>3.3135804446691806E-2</v>
      </c>
      <c r="AA96" s="1">
        <f t="shared" si="23"/>
        <v>4.0666669093667E-2</v>
      </c>
      <c r="AB96" s="1">
        <f t="shared" si="28"/>
        <v>0.88000000000000056</v>
      </c>
      <c r="AC96" s="4">
        <f t="shared" si="33"/>
        <v>5.4023744607986735E-12</v>
      </c>
      <c r="AD96" s="4">
        <f t="shared" si="33"/>
        <v>3.5655671441271531E-10</v>
      </c>
      <c r="AE96" s="4">
        <f t="shared" si="33"/>
        <v>1.0458996956106336E-8</v>
      </c>
      <c r="AF96" s="4">
        <f t="shared" si="33"/>
        <v>1.7896505902670998E-7</v>
      </c>
      <c r="AG96" s="4">
        <f t="shared" si="33"/>
        <v>1.9686156492938196E-6</v>
      </c>
      <c r="AH96" s="4">
        <f t="shared" si="31"/>
        <v>1.4436514761488081E-5</v>
      </c>
      <c r="AI96" s="4">
        <f t="shared" si="31"/>
        <v>7.0578516611719862E-5</v>
      </c>
      <c r="AJ96" s="4">
        <f t="shared" si="31"/>
        <v>2.2181819506540636E-4</v>
      </c>
      <c r="AK96" s="4">
        <f t="shared" si="31"/>
        <v>4.0666669095324717E-4</v>
      </c>
      <c r="AL96" s="4">
        <f t="shared" si="31"/>
        <v>3.3135804448042539E-4</v>
      </c>
    </row>
    <row r="97" spans="2:38" x14ac:dyDescent="0.45">
      <c r="B97" s="1">
        <f t="shared" si="24"/>
        <v>0.89000000000000057</v>
      </c>
      <c r="C97" s="1">
        <f t="shared" si="25"/>
        <v>7.3343563374609705E-2</v>
      </c>
      <c r="D97" s="1">
        <f t="shared" si="26"/>
        <v>7.3343563377599452E-4</v>
      </c>
      <c r="E97" s="4">
        <f t="shared" si="29"/>
        <v>2.357947690999893E-9</v>
      </c>
      <c r="F97" s="4">
        <f t="shared" si="29"/>
        <v>1.7170146368099307E-7</v>
      </c>
      <c r="G97" s="4">
        <f t="shared" si="29"/>
        <v>5.5568837336758089E-6</v>
      </c>
      <c r="H97" s="4">
        <f t="shared" si="29"/>
        <v>1.0490722927515303E-4</v>
      </c>
      <c r="I97" s="4">
        <f t="shared" si="29"/>
        <v>1.2731922825666392E-3</v>
      </c>
      <c r="J97" s="4">
        <f t="shared" si="29"/>
        <v>1.0301283013493756E-2</v>
      </c>
      <c r="K97" s="4">
        <f t="shared" si="29"/>
        <v>5.5564496254603024E-2</v>
      </c>
      <c r="L97" s="4">
        <f t="shared" si="29"/>
        <v>0.1926716948049233</v>
      </c>
      <c r="M97" s="4">
        <f t="shared" si="29"/>
        <v>0.38972229176450601</v>
      </c>
      <c r="N97" s="4">
        <f t="shared" si="29"/>
        <v>0.35035640370748716</v>
      </c>
      <c r="P97" s="1">
        <f t="shared" si="27"/>
        <v>0.89000000000000057</v>
      </c>
      <c r="Q97" s="4">
        <f t="shared" si="32"/>
        <v>1.7294028590886527E-10</v>
      </c>
      <c r="R97" s="4">
        <f t="shared" si="32"/>
        <v>1.2593197183000162E-8</v>
      </c>
      <c r="S97" s="4">
        <f t="shared" si="32"/>
        <v>4.0756165428618951E-7</v>
      </c>
      <c r="T97" s="4">
        <f t="shared" si="32"/>
        <v>7.6942700187968958E-6</v>
      </c>
      <c r="U97" s="4">
        <f t="shared" si="32"/>
        <v>9.3380458864490286E-5</v>
      </c>
      <c r="V97" s="4">
        <f t="shared" si="30"/>
        <v>7.5553280353996975E-4</v>
      </c>
      <c r="W97" s="4">
        <f t="shared" si="30"/>
        <v>4.0752981524277403E-3</v>
      </c>
      <c r="X97" s="4">
        <f t="shared" si="30"/>
        <v>1.4131228658418352E-2</v>
      </c>
      <c r="Y97" s="4">
        <f t="shared" si="30"/>
        <v>2.8583621604528181E-2</v>
      </c>
      <c r="Z97" s="4">
        <f t="shared" si="30"/>
        <v>2.5696387099020428E-2</v>
      </c>
      <c r="AA97" s="1">
        <f t="shared" si="23"/>
        <v>2.8583621604528181E-2</v>
      </c>
      <c r="AB97" s="1">
        <f t="shared" si="28"/>
        <v>0.89000000000000057</v>
      </c>
      <c r="AC97" s="4">
        <f t="shared" si="33"/>
        <v>1.7294028591591493E-12</v>
      </c>
      <c r="AD97" s="4">
        <f t="shared" si="33"/>
        <v>1.2593197183513505E-10</v>
      </c>
      <c r="AE97" s="4">
        <f t="shared" si="33"/>
        <v>4.0756165430280319E-9</v>
      </c>
      <c r="AF97" s="4">
        <f t="shared" si="33"/>
        <v>7.6942700191105416E-8</v>
      </c>
      <c r="AG97" s="4">
        <f t="shared" si="33"/>
        <v>9.3380458868296804E-7</v>
      </c>
      <c r="AH97" s="4">
        <f t="shared" si="31"/>
        <v>7.5553280357076796E-6</v>
      </c>
      <c r="AI97" s="4">
        <f t="shared" si="31"/>
        <v>4.0752981525938643E-5</v>
      </c>
      <c r="AJ97" s="4">
        <f t="shared" si="31"/>
        <v>1.4131228658994391E-4</v>
      </c>
      <c r="AK97" s="4">
        <f t="shared" si="31"/>
        <v>2.858362160569335E-4</v>
      </c>
      <c r="AL97" s="4">
        <f t="shared" si="31"/>
        <v>2.5696387100067905E-4</v>
      </c>
    </row>
    <row r="98" spans="2:38" x14ac:dyDescent="0.45">
      <c r="B98" s="1">
        <f t="shared" si="24"/>
        <v>0.90000000000000058</v>
      </c>
      <c r="C98" s="1">
        <f t="shared" si="25"/>
        <v>4.9245448823998755E-2</v>
      </c>
      <c r="D98" s="1">
        <f t="shared" si="26"/>
        <v>4.9245448826006175E-4</v>
      </c>
      <c r="E98" s="4">
        <f t="shared" si="29"/>
        <v>9.9999999999994733E-10</v>
      </c>
      <c r="F98" s="4">
        <f t="shared" si="29"/>
        <v>8.0999999999996384E-8</v>
      </c>
      <c r="G98" s="4">
        <f t="shared" si="29"/>
        <v>2.9159999999998841E-6</v>
      </c>
      <c r="H98" s="4">
        <f t="shared" si="29"/>
        <v>6.1235999999997989E-5</v>
      </c>
      <c r="I98" s="4">
        <f t="shared" si="29"/>
        <v>8.2668599999997829E-4</v>
      </c>
      <c r="J98" s="4">
        <f t="shared" si="29"/>
        <v>7.4401739999998533E-3</v>
      </c>
      <c r="K98" s="4">
        <f t="shared" si="29"/>
        <v>4.4641043999999415E-2</v>
      </c>
      <c r="L98" s="4">
        <f t="shared" si="29"/>
        <v>0.17218688399999879</v>
      </c>
      <c r="M98" s="4">
        <f t="shared" si="29"/>
        <v>0.38742048899999981</v>
      </c>
      <c r="N98" s="4">
        <f t="shared" si="29"/>
        <v>0.38742048900000225</v>
      </c>
      <c r="P98" s="1">
        <f t="shared" si="27"/>
        <v>0.90000000000000058</v>
      </c>
      <c r="Q98" s="4">
        <f t="shared" si="32"/>
        <v>4.9245448823996161E-11</v>
      </c>
      <c r="R98" s="4">
        <f t="shared" si="32"/>
        <v>3.9888813547437208E-9</v>
      </c>
      <c r="S98" s="4">
        <f t="shared" si="32"/>
        <v>1.4359972877077466E-7</v>
      </c>
      <c r="T98" s="4">
        <f t="shared" si="32"/>
        <v>3.0155943041862889E-6</v>
      </c>
      <c r="U98" s="4">
        <f t="shared" si="32"/>
        <v>4.0710523106515164E-5</v>
      </c>
      <c r="V98" s="4">
        <f t="shared" si="30"/>
        <v>3.663947079586389E-4</v>
      </c>
      <c r="W98" s="4">
        <f t="shared" si="30"/>
        <v>2.1983682477518477E-3</v>
      </c>
      <c r="X98" s="4">
        <f t="shared" si="30"/>
        <v>8.4794203841857506E-3</v>
      </c>
      <c r="Y98" s="4">
        <f t="shared" si="30"/>
        <v>1.9078695864418065E-2</v>
      </c>
      <c r="Z98" s="4">
        <f t="shared" si="30"/>
        <v>1.9078695864418183E-2</v>
      </c>
      <c r="AA98" s="1">
        <f t="shared" si="23"/>
        <v>1.9078695864418183E-2</v>
      </c>
      <c r="AB98" s="1">
        <f t="shared" si="28"/>
        <v>0.90000000000000058</v>
      </c>
      <c r="AC98" s="4">
        <f t="shared" si="33"/>
        <v>4.9245448826003585E-13</v>
      </c>
      <c r="AD98" s="4">
        <f t="shared" si="33"/>
        <v>3.9888813549063217E-11</v>
      </c>
      <c r="AE98" s="4">
        <f t="shared" si="33"/>
        <v>1.4359972877662828E-9</v>
      </c>
      <c r="AF98" s="4">
        <f t="shared" si="33"/>
        <v>3.0155943043092153E-8</v>
      </c>
      <c r="AG98" s="4">
        <f t="shared" si="33"/>
        <v>4.0710523108174668E-7</v>
      </c>
      <c r="AH98" s="4">
        <f t="shared" si="31"/>
        <v>3.6639470797357447E-6</v>
      </c>
      <c r="AI98" s="4">
        <f t="shared" si="31"/>
        <v>2.1983682478414609E-5</v>
      </c>
      <c r="AJ98" s="4">
        <f t="shared" si="31"/>
        <v>8.4794203845314016E-5</v>
      </c>
      <c r="AK98" s="4">
        <f t="shared" si="31"/>
        <v>1.9078695865195781E-4</v>
      </c>
      <c r="AL98" s="4">
        <f t="shared" si="31"/>
        <v>1.9078695865195898E-4</v>
      </c>
    </row>
    <row r="99" spans="2:38" x14ac:dyDescent="0.45">
      <c r="B99" s="1">
        <f t="shared" si="24"/>
        <v>0.91000000000000059</v>
      </c>
      <c r="C99" s="1">
        <f t="shared" si="25"/>
        <v>3.1417442386416986E-2</v>
      </c>
      <c r="D99" s="1">
        <f t="shared" si="26"/>
        <v>3.1417442387697672E-4</v>
      </c>
      <c r="E99" s="4">
        <f t="shared" si="29"/>
        <v>3.8742048899997726E-10</v>
      </c>
      <c r="F99" s="4">
        <f t="shared" si="29"/>
        <v>3.5255264498998218E-8</v>
      </c>
      <c r="G99" s="4">
        <f t="shared" si="29"/>
        <v>1.425879586403938E-6</v>
      </c>
      <c r="H99" s="4">
        <f t="shared" si="29"/>
        <v>3.3640196168122717E-5</v>
      </c>
      <c r="I99" s="4">
        <f t="shared" si="29"/>
        <v>5.1020964188319879E-4</v>
      </c>
      <c r="J99" s="4">
        <f t="shared" si="29"/>
        <v>5.1587863790412691E-3</v>
      </c>
      <c r="K99" s="4">
        <f t="shared" si="29"/>
        <v>3.4774041517982149E-2</v>
      </c>
      <c r="L99" s="4">
        <f t="shared" si="29"/>
        <v>0.15068751324459034</v>
      </c>
      <c r="M99" s="4">
        <f t="shared" si="29"/>
        <v>0.38090454736827278</v>
      </c>
      <c r="N99" s="4">
        <f t="shared" si="29"/>
        <v>0.42792980012979087</v>
      </c>
      <c r="P99" s="1">
        <f t="shared" si="27"/>
        <v>0.91000000000000059</v>
      </c>
      <c r="Q99" s="4">
        <f t="shared" si="32"/>
        <v>1.217176089247428E-11</v>
      </c>
      <c r="R99" s="4">
        <f t="shared" si="32"/>
        <v>1.1076302412151687E-9</v>
      </c>
      <c r="S99" s="4">
        <f t="shared" si="32"/>
        <v>4.47974897558138E-8</v>
      </c>
      <c r="T99" s="4">
        <f t="shared" si="32"/>
        <v>1.0568889249797609E-6</v>
      </c>
      <c r="U99" s="4">
        <f t="shared" si="32"/>
        <v>1.6029482028859839E-5</v>
      </c>
      <c r="V99" s="4">
        <f t="shared" si="30"/>
        <v>1.6207587384736176E-4</v>
      </c>
      <c r="W99" s="4">
        <f t="shared" si="30"/>
        <v>1.0925114459340763E-3</v>
      </c>
      <c r="X99" s="4">
        <f t="shared" si="30"/>
        <v>4.7342162657143631E-3</v>
      </c>
      <c r="Y99" s="4">
        <f t="shared" si="30"/>
        <v>1.196704667166695E-2</v>
      </c>
      <c r="Z99" s="4">
        <f t="shared" si="30"/>
        <v>1.344445984100864E-2</v>
      </c>
      <c r="AA99" s="1">
        <f t="shared" si="23"/>
        <v>1.344445984100864E-2</v>
      </c>
      <c r="AB99" s="1">
        <f t="shared" si="28"/>
        <v>0.91000000000000059</v>
      </c>
      <c r="AC99" s="4">
        <f t="shared" si="33"/>
        <v>1.2171760892970445E-13</v>
      </c>
      <c r="AD99" s="4">
        <f t="shared" si="33"/>
        <v>1.1076302412603197E-11</v>
      </c>
      <c r="AE99" s="4">
        <f t="shared" si="33"/>
        <v>4.4797489757639903E-10</v>
      </c>
      <c r="AF99" s="4">
        <f t="shared" si="33"/>
        <v>1.0568889250228435E-8</v>
      </c>
      <c r="AG99" s="4">
        <f t="shared" si="33"/>
        <v>1.6029482029513257E-7</v>
      </c>
      <c r="AH99" s="4">
        <f t="shared" si="31"/>
        <v>1.6207587385396856E-6</v>
      </c>
      <c r="AI99" s="4">
        <f t="shared" si="31"/>
        <v>1.0925114459786109E-5</v>
      </c>
      <c r="AJ99" s="4">
        <f t="shared" si="31"/>
        <v>4.7342162659073468E-5</v>
      </c>
      <c r="AK99" s="4">
        <f t="shared" si="31"/>
        <v>1.1967046672154769E-4</v>
      </c>
      <c r="AL99" s="4">
        <f t="shared" si="31"/>
        <v>1.3444459841556683E-4</v>
      </c>
    </row>
    <row r="100" spans="2:38" x14ac:dyDescent="0.45">
      <c r="B100" s="1">
        <f t="shared" si="24"/>
        <v>0.9200000000000006</v>
      </c>
      <c r="C100" s="1">
        <f t="shared" si="25"/>
        <v>1.8820591145224181E-2</v>
      </c>
      <c r="D100" s="1">
        <f t="shared" si="26"/>
        <v>1.8820591145991375E-4</v>
      </c>
      <c r="E100" s="4">
        <f t="shared" si="29"/>
        <v>1.3421772799999122E-10</v>
      </c>
      <c r="F100" s="4">
        <f t="shared" si="29"/>
        <v>1.3891534847999188E-8</v>
      </c>
      <c r="G100" s="4">
        <f t="shared" si="29"/>
        <v>6.3901060300796779E-7</v>
      </c>
      <c r="H100" s="4">
        <f t="shared" si="29"/>
        <v>1.71467845140473E-5</v>
      </c>
      <c r="I100" s="4">
        <f t="shared" si="29"/>
        <v>2.9578203286731816E-4</v>
      </c>
      <c r="J100" s="4">
        <f t="shared" si="29"/>
        <v>3.401493377974183E-3</v>
      </c>
      <c r="K100" s="4">
        <f t="shared" si="29"/>
        <v>2.6078115897802272E-2</v>
      </c>
      <c r="L100" s="4">
        <f t="shared" si="29"/>
        <v>0.12852785692488369</v>
      </c>
      <c r="M100" s="4">
        <f t="shared" si="29"/>
        <v>0.36951758865904361</v>
      </c>
      <c r="N100" s="4">
        <f t="shared" si="29"/>
        <v>0.47216136328655939</v>
      </c>
      <c r="P100" s="1">
        <f t="shared" si="27"/>
        <v>0.9200000000000006</v>
      </c>
      <c r="Q100" s="4">
        <f t="shared" si="32"/>
        <v>2.5260569831287424E-12</v>
      </c>
      <c r="R100" s="4">
        <f t="shared" si="32"/>
        <v>2.6144689775382667E-10</v>
      </c>
      <c r="S100" s="4">
        <f t="shared" si="32"/>
        <v>1.2026557296676124E-8</v>
      </c>
      <c r="T100" s="4">
        <f t="shared" si="32"/>
        <v>3.2271262079414573E-7</v>
      </c>
      <c r="U100" s="4">
        <f t="shared" si="32"/>
        <v>5.5667927086990555E-6</v>
      </c>
      <c r="V100" s="4">
        <f t="shared" si="30"/>
        <v>6.4018116150039601E-5</v>
      </c>
      <c r="W100" s="4">
        <f t="shared" si="30"/>
        <v>4.9080555715030742E-4</v>
      </c>
      <c r="X100" s="4">
        <f t="shared" si="30"/>
        <v>2.4189702459551064E-3</v>
      </c>
      <c r="Y100" s="4">
        <f t="shared" si="30"/>
        <v>6.9545394571209869E-3</v>
      </c>
      <c r="Z100" s="4">
        <f t="shared" si="30"/>
        <v>8.8863559729879978E-3</v>
      </c>
      <c r="AA100" s="1">
        <f t="shared" si="23"/>
        <v>8.8863559729879978E-3</v>
      </c>
      <c r="AB100" s="1">
        <f t="shared" si="28"/>
        <v>0.9200000000000006</v>
      </c>
      <c r="AC100" s="4">
        <f t="shared" si="33"/>
        <v>2.5260569832317135E-14</v>
      </c>
      <c r="AD100" s="4">
        <f t="shared" si="33"/>
        <v>2.6144689776448418E-12</v>
      </c>
      <c r="AE100" s="4">
        <f t="shared" si="33"/>
        <v>1.202655729716637E-10</v>
      </c>
      <c r="AF100" s="4">
        <f t="shared" si="33"/>
        <v>3.2271262080730063E-9</v>
      </c>
      <c r="AG100" s="4">
        <f t="shared" si="33"/>
        <v>5.5667927089259775E-8</v>
      </c>
      <c r="AH100" s="4">
        <f t="shared" si="31"/>
        <v>6.4018116152649205E-7</v>
      </c>
      <c r="AI100" s="4">
        <f t="shared" si="31"/>
        <v>4.9080555717031436E-6</v>
      </c>
      <c r="AJ100" s="4">
        <f t="shared" si="31"/>
        <v>2.4189702460537121E-5</v>
      </c>
      <c r="AK100" s="4">
        <f t="shared" si="31"/>
        <v>6.9545394574044783E-5</v>
      </c>
      <c r="AL100" s="4">
        <f t="shared" si="31"/>
        <v>8.8863559733502365E-5</v>
      </c>
    </row>
    <row r="101" spans="2:38" x14ac:dyDescent="0.45">
      <c r="B101" s="1">
        <f t="shared" si="24"/>
        <v>0.9300000000000006</v>
      </c>
      <c r="C101" s="1">
        <f t="shared" si="25"/>
        <v>1.0412125013657157E-2</v>
      </c>
      <c r="D101" s="1">
        <f t="shared" si="26"/>
        <v>1.0412125014081591E-4</v>
      </c>
      <c r="E101" s="4">
        <f t="shared" si="29"/>
        <v>4.0353606999996888E-11</v>
      </c>
      <c r="F101" s="4">
        <f t="shared" si="29"/>
        <v>4.8251384369996635E-9</v>
      </c>
      <c r="G101" s="4">
        <f t="shared" si="29"/>
        <v>2.5642164265198417E-7</v>
      </c>
      <c r="H101" s="4">
        <f t="shared" si="29"/>
        <v>7.9490709222116049E-6</v>
      </c>
      <c r="I101" s="4">
        <f t="shared" si="29"/>
        <v>1.5841362766407592E-4</v>
      </c>
      <c r="J101" s="4">
        <f t="shared" si="29"/>
        <v>2.1046381961084522E-3</v>
      </c>
      <c r="K101" s="4">
        <f t="shared" si="29"/>
        <v>1.8641081165532185E-2</v>
      </c>
      <c r="L101" s="4">
        <f t="shared" si="29"/>
        <v>0.10614003357517404</v>
      </c>
      <c r="M101" s="4">
        <f t="shared" si="29"/>
        <v>0.35253654008897412</v>
      </c>
      <c r="N101" s="4">
        <f t="shared" si="29"/>
        <v>0.52041108298849037</v>
      </c>
      <c r="P101" s="1">
        <f t="shared" si="27"/>
        <v>0.9300000000000006</v>
      </c>
      <c r="Q101" s="4">
        <f t="shared" si="32"/>
        <v>4.2016680083595813E-13</v>
      </c>
      <c r="R101" s="4">
        <f t="shared" si="32"/>
        <v>5.023994461424279E-11</v>
      </c>
      <c r="S101" s="4">
        <f t="shared" si="32"/>
        <v>2.6698941994997814E-9</v>
      </c>
      <c r="T101" s="4">
        <f t="shared" si="32"/>
        <v>8.2766720184494211E-8</v>
      </c>
      <c r="U101" s="4">
        <f t="shared" si="32"/>
        <v>1.6494224951052962E-6</v>
      </c>
      <c r="V101" s="4">
        <f t="shared" si="30"/>
        <v>2.191375600639909E-5</v>
      </c>
      <c r="W101" s="4">
        <f t="shared" si="30"/>
        <v>1.9409326748525096E-4</v>
      </c>
      <c r="X101" s="4">
        <f t="shared" si="30"/>
        <v>1.10514329853848E-3</v>
      </c>
      <c r="Y101" s="4">
        <f t="shared" si="30"/>
        <v>3.6706545272885563E-3</v>
      </c>
      <c r="Z101" s="4">
        <f t="shared" si="30"/>
        <v>5.4185852545688713E-3</v>
      </c>
      <c r="AA101" s="1">
        <f t="shared" si="23"/>
        <v>5.4185852545688713E-3</v>
      </c>
      <c r="AB101" s="1">
        <f t="shared" si="28"/>
        <v>0.9300000000000006</v>
      </c>
      <c r="AC101" s="4">
        <f t="shared" si="33"/>
        <v>4.2016680085308561E-15</v>
      </c>
      <c r="AD101" s="4">
        <f t="shared" si="33"/>
        <v>5.023994461629075E-13</v>
      </c>
      <c r="AE101" s="4">
        <f t="shared" si="33"/>
        <v>2.6698941996086158E-11</v>
      </c>
      <c r="AF101" s="4">
        <f t="shared" si="33"/>
        <v>8.2766720187868075E-10</v>
      </c>
      <c r="AG101" s="4">
        <f t="shared" si="33"/>
        <v>1.6494224951725323E-8</v>
      </c>
      <c r="AH101" s="4">
        <f t="shared" si="31"/>
        <v>2.1913756007292372E-7</v>
      </c>
      <c r="AI101" s="4">
        <f t="shared" si="31"/>
        <v>1.9409326749316287E-6</v>
      </c>
      <c r="AJ101" s="4">
        <f t="shared" si="31"/>
        <v>1.1051432985835296E-5</v>
      </c>
      <c r="AK101" s="4">
        <f t="shared" si="31"/>
        <v>3.6706545274381851E-5</v>
      </c>
      <c r="AL101" s="4">
        <f t="shared" si="31"/>
        <v>5.4185852547897524E-5</v>
      </c>
    </row>
    <row r="102" spans="2:38" x14ac:dyDescent="0.45">
      <c r="B102" s="1">
        <f t="shared" si="24"/>
        <v>0.94000000000000061</v>
      </c>
      <c r="C102" s="1">
        <f t="shared" si="25"/>
        <v>5.191821600906003E-3</v>
      </c>
      <c r="D102" s="1">
        <f t="shared" si="26"/>
        <v>5.1918216011176401E-5</v>
      </c>
      <c r="E102" s="4">
        <f t="shared" si="29"/>
        <v>1.0077695999999075E-11</v>
      </c>
      <c r="F102" s="4">
        <f t="shared" si="29"/>
        <v>1.4209551359998816E-9</v>
      </c>
      <c r="G102" s="4">
        <f t="shared" si="29"/>
        <v>8.9046521855993563E-8</v>
      </c>
      <c r="H102" s="4">
        <f t="shared" si="29"/>
        <v>3.2551450767358069E-6</v>
      </c>
      <c r="I102" s="4">
        <f t="shared" si="29"/>
        <v>7.6495909303292282E-5</v>
      </c>
      <c r="J102" s="4">
        <f t="shared" si="29"/>
        <v>1.1984359124182591E-3</v>
      </c>
      <c r="K102" s="4">
        <f t="shared" si="29"/>
        <v>1.2516997307479733E-2</v>
      </c>
      <c r="L102" s="4">
        <f t="shared" si="29"/>
        <v>8.4042696207364848E-2</v>
      </c>
      <c r="M102" s="4">
        <f t="shared" si="29"/>
        <v>0.32916722681218252</v>
      </c>
      <c r="N102" s="4">
        <f t="shared" si="29"/>
        <v>0.57299480222861998</v>
      </c>
      <c r="P102" s="1">
        <f t="shared" si="27"/>
        <v>0.94000000000000061</v>
      </c>
      <c r="Q102" s="4">
        <f t="shared" si="32"/>
        <v>5.2321599780159221E-14</v>
      </c>
      <c r="R102" s="4">
        <f t="shared" si="32"/>
        <v>7.3773455690025122E-12</v>
      </c>
      <c r="S102" s="4">
        <f t="shared" si="32"/>
        <v>4.6231365565749591E-10</v>
      </c>
      <c r="T102" s="4">
        <f t="shared" si="32"/>
        <v>1.690013252347979E-8</v>
      </c>
      <c r="U102" s="4">
        <f t="shared" si="32"/>
        <v>3.9715311430177936E-7</v>
      </c>
      <c r="V102" s="4">
        <f t="shared" si="30"/>
        <v>6.222065457394612E-6</v>
      </c>
      <c r="W102" s="4">
        <f t="shared" si="30"/>
        <v>6.4986016999455558E-5</v>
      </c>
      <c r="X102" s="4">
        <f t="shared" si="30"/>
        <v>4.3633468556777781E-4</v>
      </c>
      <c r="Y102" s="4">
        <f t="shared" si="30"/>
        <v>1.7089775184738149E-3</v>
      </c>
      <c r="Z102" s="4">
        <f t="shared" si="30"/>
        <v>2.9748867914174124E-3</v>
      </c>
      <c r="AA102" s="1">
        <f t="shared" si="23"/>
        <v>2.9748867914174124E-3</v>
      </c>
      <c r="AB102" s="1">
        <f t="shared" si="28"/>
        <v>0.94000000000000061</v>
      </c>
      <c r="AC102" s="4">
        <f t="shared" si="33"/>
        <v>5.2321599782292039E-16</v>
      </c>
      <c r="AD102" s="4">
        <f t="shared" si="33"/>
        <v>7.3773455693032393E-14</v>
      </c>
      <c r="AE102" s="4">
        <f t="shared" si="33"/>
        <v>4.6231365567634145E-12</v>
      </c>
      <c r="AF102" s="4">
        <f t="shared" si="33"/>
        <v>1.69001325241687E-10</v>
      </c>
      <c r="AG102" s="4">
        <f t="shared" si="33"/>
        <v>3.9715311431796876E-9</v>
      </c>
      <c r="AH102" s="4">
        <f t="shared" si="31"/>
        <v>6.2220654576482459E-8</v>
      </c>
      <c r="AI102" s="4">
        <f t="shared" si="31"/>
        <v>6.4986017002104618E-7</v>
      </c>
      <c r="AJ102" s="4">
        <f t="shared" si="31"/>
        <v>4.3633468558556435E-6</v>
      </c>
      <c r="AK102" s="4">
        <f t="shared" si="31"/>
        <v>1.7089775185434789E-5</v>
      </c>
      <c r="AL102" s="4">
        <f t="shared" si="31"/>
        <v>2.9748867915386794E-5</v>
      </c>
    </row>
    <row r="103" spans="2:38" x14ac:dyDescent="0.45">
      <c r="B103" s="1">
        <f t="shared" si="24"/>
        <v>0.95000000000000062</v>
      </c>
      <c r="C103" s="1">
        <f t="shared" si="25"/>
        <v>2.2469002501815144E-3</v>
      </c>
      <c r="D103" s="1">
        <f t="shared" si="26"/>
        <v>2.2469002502731059E-5</v>
      </c>
      <c r="E103" s="4">
        <f t="shared" si="29"/>
        <v>1.9531249999997812E-12</v>
      </c>
      <c r="F103" s="4">
        <f t="shared" si="29"/>
        <v>3.3398437499996729E-10</v>
      </c>
      <c r="G103" s="4">
        <f t="shared" si="29"/>
        <v>2.5382812499997894E-8</v>
      </c>
      <c r="H103" s="4">
        <f t="shared" si="29"/>
        <v>1.1253046874999174E-6</v>
      </c>
      <c r="I103" s="4">
        <f t="shared" si="29"/>
        <v>3.2071183593748113E-5</v>
      </c>
      <c r="J103" s="4">
        <f t="shared" si="29"/>
        <v>6.0935248828122217E-4</v>
      </c>
      <c r="K103" s="4">
        <f t="shared" si="29"/>
        <v>7.7184648515622447E-3</v>
      </c>
      <c r="L103" s="4">
        <f t="shared" si="29"/>
        <v>6.2850356648436231E-2</v>
      </c>
      <c r="M103" s="4">
        <f t="shared" si="29"/>
        <v>0.29853919408007601</v>
      </c>
      <c r="N103" s="4">
        <f t="shared" si="29"/>
        <v>0.63024940972461307</v>
      </c>
      <c r="P103" s="1">
        <f t="shared" si="27"/>
        <v>0.95000000000000062</v>
      </c>
      <c r="Q103" s="4">
        <f t="shared" si="32"/>
        <v>4.3884770511352785E-15</v>
      </c>
      <c r="R103" s="4">
        <f t="shared" si="32"/>
        <v>7.5042957574414319E-13</v>
      </c>
      <c r="S103" s="4">
        <f t="shared" si="32"/>
        <v>5.7032647756555737E-11</v>
      </c>
      <c r="T103" s="4">
        <f t="shared" si="32"/>
        <v>2.5284473838739951E-9</v>
      </c>
      <c r="U103" s="4">
        <f t="shared" si="32"/>
        <v>7.2060750440409916E-8</v>
      </c>
      <c r="V103" s="4">
        <f t="shared" si="30"/>
        <v>1.3691542583678065E-6</v>
      </c>
      <c r="W103" s="4">
        <f t="shared" si="30"/>
        <v>1.7342620605992433E-5</v>
      </c>
      <c r="X103" s="4">
        <f t="shared" si="30"/>
        <v>1.4121848207736878E-4</v>
      </c>
      <c r="Y103" s="4">
        <f t="shared" si="30"/>
        <v>6.7078778986751043E-4</v>
      </c>
      <c r="Z103" s="4">
        <f t="shared" si="30"/>
        <v>1.4161075563869849E-3</v>
      </c>
      <c r="AA103" s="1">
        <f t="shared" si="23"/>
        <v>1.4161075563869849E-3</v>
      </c>
      <c r="AB103" s="1">
        <f t="shared" si="28"/>
        <v>0.95000000000000062</v>
      </c>
      <c r="AC103" s="4">
        <f t="shared" si="33"/>
        <v>4.3884770513141682E-17</v>
      </c>
      <c r="AD103" s="4">
        <f t="shared" si="33"/>
        <v>7.5042957577473344E-15</v>
      </c>
      <c r="AE103" s="4">
        <f t="shared" si="33"/>
        <v>5.7032647758880586E-13</v>
      </c>
      <c r="AF103" s="4">
        <f t="shared" si="33"/>
        <v>2.5284473839770637E-11</v>
      </c>
      <c r="AG103" s="4">
        <f t="shared" si="33"/>
        <v>7.2060750443347373E-10</v>
      </c>
      <c r="AH103" s="4">
        <f t="shared" si="31"/>
        <v>1.3691542584236182E-8</v>
      </c>
      <c r="AI103" s="4">
        <f t="shared" si="31"/>
        <v>1.7342620606699381E-7</v>
      </c>
      <c r="AJ103" s="4">
        <f t="shared" si="31"/>
        <v>1.4121848208312534E-6</v>
      </c>
      <c r="AK103" s="4">
        <f t="shared" si="31"/>
        <v>6.7078778989485412E-6</v>
      </c>
      <c r="AL103" s="4">
        <f t="shared" si="31"/>
        <v>1.4161075564447105E-5</v>
      </c>
    </row>
    <row r="104" spans="2:38" x14ac:dyDescent="0.45">
      <c r="B104" s="1">
        <f t="shared" si="24"/>
        <v>0.96000000000000063</v>
      </c>
      <c r="C104" s="1">
        <f t="shared" si="25"/>
        <v>7.9225889122314672E-4</v>
      </c>
      <c r="D104" s="1">
        <f t="shared" si="26"/>
        <v>7.9225889125544201E-6</v>
      </c>
      <c r="E104" s="4">
        <f t="shared" ref="E104:N107" si="34">_xlfn.BINOM.DIST(E$7,$F$3,$B104,FALSE)</f>
        <v>2.6214399999996261E-13</v>
      </c>
      <c r="F104" s="4">
        <f t="shared" si="34"/>
        <v>5.6623103999993017E-11</v>
      </c>
      <c r="G104" s="4">
        <f t="shared" si="34"/>
        <v>5.4358179839994001E-9</v>
      </c>
      <c r="H104" s="4">
        <f t="shared" si="34"/>
        <v>3.0440580710397207E-7</v>
      </c>
      <c r="I104" s="4">
        <f t="shared" si="34"/>
        <v>1.0958609055743171E-5</v>
      </c>
      <c r="J104" s="4">
        <f t="shared" si="34"/>
        <v>2.6300661733784044E-4</v>
      </c>
      <c r="K104" s="4">
        <f t="shared" si="34"/>
        <v>4.2081058774055113E-3</v>
      </c>
      <c r="L104" s="4">
        <f t="shared" si="34"/>
        <v>4.3283374739028865E-2</v>
      </c>
      <c r="M104" s="4">
        <f t="shared" si="34"/>
        <v>0.25970024843417738</v>
      </c>
      <c r="N104" s="4">
        <f t="shared" si="34"/>
        <v>0.69253399582448438</v>
      </c>
      <c r="P104" s="1">
        <f t="shared" si="27"/>
        <v>0.96000000000000063</v>
      </c>
      <c r="Q104" s="4">
        <f t="shared" si="32"/>
        <v>2.0768591478077094E-16</v>
      </c>
      <c r="R104" s="4">
        <f t="shared" si="32"/>
        <v>4.4860157592647388E-14</v>
      </c>
      <c r="S104" s="4">
        <f t="shared" si="32"/>
        <v>4.3065751288942052E-12</v>
      </c>
      <c r="T104" s="4">
        <f t="shared" si="32"/>
        <v>2.4116820721807998E-10</v>
      </c>
      <c r="U104" s="4">
        <f t="shared" si="32"/>
        <v>8.6820554598510195E-9</v>
      </c>
      <c r="V104" s="4">
        <f t="shared" si="30"/>
        <v>2.0836933103642791E-7</v>
      </c>
      <c r="W104" s="4">
        <f t="shared" si="30"/>
        <v>3.3339092965828974E-6</v>
      </c>
      <c r="X104" s="4">
        <f t="shared" si="30"/>
        <v>3.4291638479138965E-5</v>
      </c>
      <c r="Y104" s="4">
        <f t="shared" si="30"/>
        <v>2.0574983087483711E-4</v>
      </c>
      <c r="Z104" s="4">
        <f t="shared" si="30"/>
        <v>5.4866621566624133E-4</v>
      </c>
      <c r="AA104" s="1">
        <f t="shared" si="23"/>
        <v>5.4866621566624133E-4</v>
      </c>
      <c r="AB104" s="1">
        <f t="shared" si="28"/>
        <v>0.96000000000000063</v>
      </c>
      <c r="AC104" s="4">
        <f t="shared" si="33"/>
        <v>2.0768591478923697E-18</v>
      </c>
      <c r="AD104" s="4">
        <f t="shared" si="33"/>
        <v>4.4860157594476047E-16</v>
      </c>
      <c r="AE104" s="4">
        <f t="shared" si="33"/>
        <v>4.3065751290697567E-14</v>
      </c>
      <c r="AF104" s="4">
        <f t="shared" si="33"/>
        <v>2.4116820722791086E-12</v>
      </c>
      <c r="AG104" s="4">
        <f t="shared" si="33"/>
        <v>8.6820554602049308E-11</v>
      </c>
      <c r="AH104" s="4">
        <f t="shared" si="31"/>
        <v>2.0836933104492177E-9</v>
      </c>
      <c r="AI104" s="4">
        <f t="shared" si="31"/>
        <v>3.3339092967187993E-8</v>
      </c>
      <c r="AJ104" s="4">
        <f t="shared" si="31"/>
        <v>3.4291638480536815E-7</v>
      </c>
      <c r="AK104" s="4">
        <f t="shared" si="31"/>
        <v>2.0574983088322421E-6</v>
      </c>
      <c r="AL104" s="4">
        <f t="shared" si="31"/>
        <v>5.4866621568860692E-6</v>
      </c>
    </row>
    <row r="105" spans="2:38" x14ac:dyDescent="0.45">
      <c r="B105" s="1">
        <f t="shared" si="24"/>
        <v>0.97000000000000064</v>
      </c>
      <c r="C105" s="1">
        <f t="shared" si="25"/>
        <v>2.0215149028773608E-4</v>
      </c>
      <c r="D105" s="1">
        <f t="shared" si="26"/>
        <v>2.0215149029597651E-6</v>
      </c>
      <c r="E105" s="4">
        <f t="shared" si="34"/>
        <v>1.9682999999996186E-14</v>
      </c>
      <c r="F105" s="4">
        <f t="shared" si="34"/>
        <v>5.7277529999990155E-12</v>
      </c>
      <c r="G105" s="4">
        <f t="shared" si="34"/>
        <v>7.4078938799988954E-10</v>
      </c>
      <c r="H105" s="4">
        <f t="shared" si="34"/>
        <v>5.5888443827992946E-8</v>
      </c>
      <c r="I105" s="4">
        <f t="shared" si="34"/>
        <v>2.7105895256577185E-6</v>
      </c>
      <c r="J105" s="4">
        <f t="shared" si="34"/>
        <v>8.7642394662934832E-5</v>
      </c>
      <c r="K105" s="4">
        <f t="shared" si="34"/>
        <v>1.8891805071788558E-3</v>
      </c>
      <c r="L105" s="4">
        <f t="shared" si="34"/>
        <v>2.6178644170907608E-2</v>
      </c>
      <c r="M105" s="4">
        <f t="shared" si="34"/>
        <v>0.21161070704817458</v>
      </c>
      <c r="N105" s="4">
        <f t="shared" si="34"/>
        <v>0.76023105865456975</v>
      </c>
      <c r="P105" s="1">
        <f t="shared" si="27"/>
        <v>0.97000000000000064</v>
      </c>
      <c r="Q105" s="4">
        <f t="shared" si="32"/>
        <v>3.9789477833327381E-18</v>
      </c>
      <c r="R105" s="4">
        <f t="shared" si="32"/>
        <v>1.1578738049498522E-15</v>
      </c>
      <c r="S105" s="4">
        <f t="shared" si="32"/>
        <v>1.4975167877351763E-13</v>
      </c>
      <c r="T105" s="4">
        <f t="shared" si="32"/>
        <v>1.1297932209691199E-11</v>
      </c>
      <c r="U105" s="4">
        <f t="shared" si="32"/>
        <v>5.4794971217003545E-10</v>
      </c>
      <c r="V105" s="4">
        <f t="shared" si="30"/>
        <v>1.7717040693498202E-8</v>
      </c>
      <c r="W105" s="4">
        <f t="shared" si="30"/>
        <v>3.8190065494874682E-7</v>
      </c>
      <c r="X105" s="4">
        <f t="shared" si="30"/>
        <v>5.2920519328613277E-6</v>
      </c>
      <c r="Y105" s="4">
        <f t="shared" si="30"/>
        <v>4.2777419790630026E-5</v>
      </c>
      <c r="Z105" s="4">
        <f t="shared" si="30"/>
        <v>1.5368184147004457E-4</v>
      </c>
      <c r="AA105" s="1">
        <f t="shared" si="23"/>
        <v>1.5368184147004457E-4</v>
      </c>
      <c r="AB105" s="1">
        <f t="shared" si="28"/>
        <v>0.97000000000000064</v>
      </c>
      <c r="AC105" s="4">
        <f t="shared" si="33"/>
        <v>3.9789477834949342E-20</v>
      </c>
      <c r="AD105" s="4">
        <f t="shared" si="33"/>
        <v>1.1578738049970512E-17</v>
      </c>
      <c r="AE105" s="4">
        <f t="shared" si="33"/>
        <v>1.4975167877962203E-15</v>
      </c>
      <c r="AF105" s="4">
        <f t="shared" si="33"/>
        <v>1.1297932210151742E-13</v>
      </c>
      <c r="AG105" s="4">
        <f t="shared" si="33"/>
        <v>5.4794971219237183E-12</v>
      </c>
      <c r="AH105" s="4">
        <f t="shared" si="31"/>
        <v>1.7717040694220412E-10</v>
      </c>
      <c r="AI105" s="4">
        <f t="shared" si="31"/>
        <v>3.8190065496431441E-9</v>
      </c>
      <c r="AJ105" s="4">
        <f t="shared" si="31"/>
        <v>5.2920519330770505E-8</v>
      </c>
      <c r="AK105" s="4">
        <f t="shared" si="31"/>
        <v>4.2777419792373787E-7</v>
      </c>
      <c r="AL105" s="4">
        <f t="shared" si="31"/>
        <v>1.5368184147630919E-6</v>
      </c>
    </row>
    <row r="106" spans="2:38" x14ac:dyDescent="0.45">
      <c r="B106" s="1">
        <f t="shared" si="24"/>
        <v>0.98000000000000065</v>
      </c>
      <c r="C106" s="1">
        <f t="shared" si="25"/>
        <v>2.8602305568981866E-5</v>
      </c>
      <c r="D106" s="1">
        <f t="shared" si="26"/>
        <v>2.8602305570147799E-7</v>
      </c>
      <c r="E106" s="4">
        <f t="shared" si="34"/>
        <v>5.1199999999984927E-16</v>
      </c>
      <c r="F106" s="4">
        <f t="shared" si="34"/>
        <v>2.2579199999994122E-13</v>
      </c>
      <c r="G106" s="4">
        <f t="shared" si="34"/>
        <v>4.4255231999990188E-11</v>
      </c>
      <c r="H106" s="4">
        <f t="shared" si="34"/>
        <v>5.0598481919990284E-9</v>
      </c>
      <c r="I106" s="4">
        <f t="shared" si="34"/>
        <v>3.718988421119421E-7</v>
      </c>
      <c r="J106" s="4">
        <f t="shared" si="34"/>
        <v>1.8223043263485684E-5</v>
      </c>
      <c r="K106" s="4">
        <f t="shared" si="34"/>
        <v>5.9528607994055287E-4</v>
      </c>
      <c r="L106" s="4">
        <f t="shared" si="34"/>
        <v>1.250100767875202E-2</v>
      </c>
      <c r="M106" s="4">
        <f t="shared" si="34"/>
        <v>0.1531373440647173</v>
      </c>
      <c r="N106" s="4">
        <f t="shared" si="34"/>
        <v>0.83374776213015489</v>
      </c>
      <c r="P106" s="1">
        <f t="shared" si="27"/>
        <v>0.98000000000000065</v>
      </c>
      <c r="Q106" s="4">
        <f t="shared" si="32"/>
        <v>1.4644380451314405E-20</v>
      </c>
      <c r="R106" s="4">
        <f t="shared" si="32"/>
        <v>6.4581717790298721E-18</v>
      </c>
      <c r="S106" s="4">
        <f t="shared" si="32"/>
        <v>1.2658016686899039E-15</v>
      </c>
      <c r="T106" s="4">
        <f t="shared" si="32"/>
        <v>1.4472332412021664E-13</v>
      </c>
      <c r="U106" s="4">
        <f t="shared" si="32"/>
        <v>1.0637164322836309E-11</v>
      </c>
      <c r="V106" s="4">
        <f t="shared" si="30"/>
        <v>5.2122105181899406E-10</v>
      </c>
      <c r="W106" s="4">
        <f t="shared" si="30"/>
        <v>1.7026554359421058E-8</v>
      </c>
      <c r="X106" s="4">
        <f t="shared" si="30"/>
        <v>3.5755764154785397E-7</v>
      </c>
      <c r="Y106" s="4">
        <f t="shared" si="30"/>
        <v>4.3800811089613556E-6</v>
      </c>
      <c r="Z106" s="4">
        <f t="shared" si="30"/>
        <v>2.3847108259901498E-5</v>
      </c>
      <c r="AA106" s="1">
        <f t="shared" si="23"/>
        <v>2.3847108259901498E-5</v>
      </c>
      <c r="AB106" s="1">
        <f t="shared" si="28"/>
        <v>0.98000000000000065</v>
      </c>
      <c r="AC106" s="4">
        <f t="shared" si="33"/>
        <v>1.4644380451911362E-22</v>
      </c>
      <c r="AD106" s="4">
        <f t="shared" si="33"/>
        <v>6.4581717792931306E-20</v>
      </c>
      <c r="AE106" s="4">
        <f t="shared" si="33"/>
        <v>1.2658016687415024E-17</v>
      </c>
      <c r="AF106" s="4">
        <f t="shared" si="33"/>
        <v>1.4472332412611609E-15</v>
      </c>
      <c r="AG106" s="4">
        <f t="shared" si="33"/>
        <v>1.0637164323269918E-13</v>
      </c>
      <c r="AH106" s="4">
        <f t="shared" si="31"/>
        <v>5.2122105184024086E-12</v>
      </c>
      <c r="AI106" s="4">
        <f t="shared" si="31"/>
        <v>1.702655436011512E-10</v>
      </c>
      <c r="AJ106" s="4">
        <f t="shared" si="31"/>
        <v>3.5755764156242931E-9</v>
      </c>
      <c r="AK106" s="4">
        <f t="shared" si="31"/>
        <v>4.380081109139903E-8</v>
      </c>
      <c r="AL106" s="4">
        <f t="shared" si="31"/>
        <v>2.384710826087359E-7</v>
      </c>
    </row>
    <row r="107" spans="2:38" x14ac:dyDescent="0.45">
      <c r="B107" s="1">
        <f t="shared" si="24"/>
        <v>0.99000000000000066</v>
      </c>
      <c r="C107" s="1">
        <f t="shared" si="25"/>
        <v>9.5965448220472358E-7</v>
      </c>
      <c r="D107" s="1">
        <f t="shared" si="26"/>
        <v>9.5965448224384242E-9</v>
      </c>
      <c r="E107" s="4">
        <f t="shared" si="34"/>
        <v>9.9999999999940457E-19</v>
      </c>
      <c r="F107" s="4">
        <f t="shared" si="34"/>
        <v>8.9099999999953209E-16</v>
      </c>
      <c r="G107" s="4">
        <f t="shared" si="34"/>
        <v>3.5283599999983718E-13</v>
      </c>
      <c r="H107" s="4">
        <f t="shared" si="34"/>
        <v>8.1505115999968034E-11</v>
      </c>
      <c r="I107" s="4">
        <f t="shared" si="34"/>
        <v>1.2103509725996043E-8</v>
      </c>
      <c r="J107" s="4">
        <f t="shared" si="34"/>
        <v>1.19824746287369E-6</v>
      </c>
      <c r="K107" s="4">
        <f t="shared" si="34"/>
        <v>7.9084332549668606E-5</v>
      </c>
      <c r="L107" s="4">
        <f t="shared" si="34"/>
        <v>3.35543525246474E-3</v>
      </c>
      <c r="M107" s="4">
        <f t="shared" si="34"/>
        <v>8.3047022498507816E-2</v>
      </c>
      <c r="N107" s="4">
        <f t="shared" si="34"/>
        <v>0.91351724748364638</v>
      </c>
      <c r="P107" s="1">
        <f t="shared" si="27"/>
        <v>0.99000000000000066</v>
      </c>
      <c r="Q107" s="4">
        <f t="shared" si="32"/>
        <v>9.5965448220415211E-25</v>
      </c>
      <c r="R107" s="4">
        <f t="shared" si="32"/>
        <v>8.5505214364395967E-22</v>
      </c>
      <c r="S107" s="4">
        <f t="shared" si="32"/>
        <v>3.3860064888302959E-19</v>
      </c>
      <c r="T107" s="4">
        <f t="shared" si="32"/>
        <v>7.8216749891985255E-17</v>
      </c>
      <c r="U107" s="4">
        <f t="shared" si="32"/>
        <v>1.1615187358960569E-14</v>
      </c>
      <c r="V107" s="4">
        <f t="shared" si="30"/>
        <v>1.1499035485371747E-12</v>
      </c>
      <c r="W107" s="4">
        <f t="shared" si="30"/>
        <v>7.5893634203458397E-11</v>
      </c>
      <c r="X107" s="4">
        <f t="shared" si="30"/>
        <v>3.2200584797755259E-9</v>
      </c>
      <c r="Y107" s="4">
        <f t="shared" si="30"/>
        <v>7.9696447374449544E-8</v>
      </c>
      <c r="Z107" s="4">
        <f t="shared" si="30"/>
        <v>8.7666092111900296E-7</v>
      </c>
      <c r="AA107" s="1">
        <f t="shared" si="23"/>
        <v>8.7666092111900296E-7</v>
      </c>
      <c r="AB107" s="1">
        <f t="shared" si="28"/>
        <v>0.99000000000000066</v>
      </c>
      <c r="AC107" s="4">
        <f t="shared" si="33"/>
        <v>9.5965448224327103E-27</v>
      </c>
      <c r="AD107" s="4">
        <f t="shared" si="33"/>
        <v>8.5505214367881465E-24</v>
      </c>
      <c r="AE107" s="4">
        <f t="shared" si="33"/>
        <v>3.3860064889683216E-21</v>
      </c>
      <c r="AF107" s="4">
        <f t="shared" si="33"/>
        <v>7.821674989517365E-19</v>
      </c>
      <c r="AG107" s="4">
        <f t="shared" si="33"/>
        <v>1.1615187359434044E-16</v>
      </c>
      <c r="AH107" s="4">
        <f t="shared" si="31"/>
        <v>1.1499035485840488E-14</v>
      </c>
      <c r="AI107" s="4">
        <f t="shared" si="31"/>
        <v>7.589363420655209E-13</v>
      </c>
      <c r="AJ107" s="4">
        <f t="shared" si="31"/>
        <v>3.2200584799067868E-11</v>
      </c>
      <c r="AK107" s="4">
        <f t="shared" si="31"/>
        <v>7.9696447377698253E-10</v>
      </c>
      <c r="AL107" s="4">
        <f t="shared" si="31"/>
        <v>8.7666092115473879E-9</v>
      </c>
    </row>
    <row r="108" spans="2:38" x14ac:dyDescent="0.45">
      <c r="B108" s="1">
        <f t="shared" si="24"/>
        <v>1.0000000000000007</v>
      </c>
      <c r="D108" s="1">
        <f t="shared" si="26"/>
        <v>0</v>
      </c>
      <c r="E108" s="4"/>
      <c r="F108" s="4"/>
      <c r="G108" s="4"/>
      <c r="H108" s="4"/>
      <c r="I108" s="4"/>
      <c r="J108" s="4"/>
      <c r="K108" s="4"/>
      <c r="L108" s="4"/>
      <c r="M108" s="4"/>
      <c r="N108" s="4"/>
      <c r="P108" s="1">
        <f t="shared" si="27"/>
        <v>1.0000000000000007</v>
      </c>
      <c r="Q108" s="4">
        <f t="shared" si="32"/>
        <v>0</v>
      </c>
      <c r="R108" s="4">
        <f t="shared" si="32"/>
        <v>0</v>
      </c>
      <c r="S108" s="4">
        <f t="shared" si="32"/>
        <v>0</v>
      </c>
      <c r="T108" s="4">
        <f t="shared" si="32"/>
        <v>0</v>
      </c>
      <c r="U108" s="4">
        <f t="shared" si="32"/>
        <v>0</v>
      </c>
      <c r="V108" s="4">
        <f t="shared" si="30"/>
        <v>0</v>
      </c>
      <c r="W108" s="4">
        <f t="shared" si="30"/>
        <v>0</v>
      </c>
      <c r="X108" s="4">
        <f t="shared" si="30"/>
        <v>0</v>
      </c>
      <c r="Y108" s="4">
        <f t="shared" si="30"/>
        <v>0</v>
      </c>
      <c r="Z108" s="4">
        <f t="shared" si="30"/>
        <v>0</v>
      </c>
      <c r="AA108" s="1">
        <f t="shared" si="23"/>
        <v>0</v>
      </c>
      <c r="AB108" s="1">
        <f t="shared" si="28"/>
        <v>1.0000000000000007</v>
      </c>
      <c r="AC108" s="4">
        <f t="shared" si="33"/>
        <v>0</v>
      </c>
      <c r="AD108" s="4">
        <f t="shared" si="33"/>
        <v>0</v>
      </c>
      <c r="AE108" s="4">
        <f t="shared" si="33"/>
        <v>0</v>
      </c>
      <c r="AF108" s="4">
        <f t="shared" si="33"/>
        <v>0</v>
      </c>
      <c r="AG108" s="4">
        <f t="shared" si="33"/>
        <v>0</v>
      </c>
      <c r="AH108" s="4">
        <f t="shared" si="31"/>
        <v>0</v>
      </c>
      <c r="AI108" s="4">
        <f t="shared" si="31"/>
        <v>0</v>
      </c>
      <c r="AJ108" s="4">
        <f t="shared" si="31"/>
        <v>0</v>
      </c>
      <c r="AK108" s="4">
        <f t="shared" si="31"/>
        <v>0</v>
      </c>
      <c r="AL108" s="4">
        <f t="shared" si="31"/>
        <v>0</v>
      </c>
    </row>
  </sheetData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0D4A9-A9A5-4CEF-A42C-C58C3C3325B0}">
  <dimension ref="A1:J60"/>
  <sheetViews>
    <sheetView zoomScale="110" zoomScaleNormal="110" workbookViewId="0">
      <selection activeCell="F6" sqref="F6"/>
    </sheetView>
  </sheetViews>
  <sheetFormatPr defaultRowHeight="19.8" x14ac:dyDescent="0.45"/>
  <cols>
    <col min="1" max="1" width="8.796875" style="9"/>
    <col min="2" max="2" width="8.796875" style="9" customWidth="1"/>
    <col min="3" max="3" width="11" style="9" customWidth="1"/>
    <col min="4" max="4" width="9.796875" style="9" customWidth="1"/>
    <col min="5" max="5" width="9.09765625" style="9" customWidth="1"/>
    <col min="6" max="8" width="8.796875" style="9"/>
    <col min="9" max="9" width="8.796875" style="9" customWidth="1"/>
    <col min="10" max="10" width="8.3984375" style="9" customWidth="1"/>
    <col min="11" max="14" width="8.796875" style="9"/>
    <col min="15" max="15" width="8.796875" style="9" customWidth="1"/>
    <col min="16" max="16384" width="8.796875" style="9"/>
  </cols>
  <sheetData>
    <row r="1" spans="1:10" x14ac:dyDescent="0.45">
      <c r="A1" s="1" t="s">
        <v>15</v>
      </c>
    </row>
    <row r="3" spans="1:10" x14ac:dyDescent="0.45">
      <c r="C3" s="9" t="s">
        <v>16</v>
      </c>
      <c r="D3" s="13">
        <v>6</v>
      </c>
      <c r="E3" s="9" t="s">
        <v>17</v>
      </c>
      <c r="F3" s="13">
        <v>0.9</v>
      </c>
      <c r="I3" s="9" t="s">
        <v>18</v>
      </c>
      <c r="J3" s="10">
        <f>(1-F3)^D3*F4^D4</f>
        <v>4.1044005428045431E-8</v>
      </c>
    </row>
    <row r="4" spans="1:10" x14ac:dyDescent="0.45">
      <c r="C4" s="9" t="s">
        <v>19</v>
      </c>
      <c r="D4" s="9">
        <f>D5-D3</f>
        <v>44</v>
      </c>
      <c r="E4" s="9" t="s">
        <v>20</v>
      </c>
      <c r="F4" s="13">
        <v>0.93</v>
      </c>
    </row>
    <row r="5" spans="1:10" x14ac:dyDescent="0.45">
      <c r="C5" s="9" t="s">
        <v>21</v>
      </c>
      <c r="D5" s="13">
        <v>50</v>
      </c>
    </row>
    <row r="6" spans="1:10" x14ac:dyDescent="0.45">
      <c r="C6" s="9" t="s">
        <v>22</v>
      </c>
      <c r="D6" s="9">
        <f>D3/D5</f>
        <v>0.12</v>
      </c>
    </row>
    <row r="9" spans="1:10" x14ac:dyDescent="0.45">
      <c r="B9" s="9" t="s">
        <v>23</v>
      </c>
      <c r="C9" s="9" t="s">
        <v>24</v>
      </c>
      <c r="D9" s="9" t="s">
        <v>25</v>
      </c>
      <c r="E9" s="9" t="s">
        <v>26</v>
      </c>
      <c r="F9" s="9" t="s">
        <v>11</v>
      </c>
      <c r="G9" s="9" t="s">
        <v>27</v>
      </c>
    </row>
    <row r="10" spans="1:10" x14ac:dyDescent="0.45">
      <c r="B10" s="9">
        <v>0</v>
      </c>
      <c r="C10" s="9">
        <f>IFERROR(_xlfn.BINOM.DIST(B10,$D$3,$F$3,FALSE),0)</f>
        <v>9.9999999999999868E-7</v>
      </c>
      <c r="D10" s="9">
        <f>IFERROR(_xlfn.BINOM.DIST(B10,$D$4,1-$F$4,FALSE),0)</f>
        <v>4.1044005428045462E-2</v>
      </c>
      <c r="E10" s="9">
        <f>C10+D10</f>
        <v>4.1045005428045463E-2</v>
      </c>
      <c r="F10" s="9">
        <f>B10</f>
        <v>0</v>
      </c>
      <c r="G10" s="9">
        <f>MAX(E10:E60)</f>
        <v>0.58412596140525974</v>
      </c>
    </row>
    <row r="11" spans="1:10" x14ac:dyDescent="0.45">
      <c r="B11" s="9">
        <f>B10+1</f>
        <v>1</v>
      </c>
      <c r="C11" s="9">
        <f>IFERROR(_xlfn.BINOM.DIST(B11,$D$3,$F$3,FALSE),0)</f>
        <v>5.3999999999999903E-5</v>
      </c>
      <c r="D11" s="9">
        <f t="shared" ref="D11:D60" si="0">IFERROR(_xlfn.BINOM.DIST(B11,$D$4,1-$F$4,FALSE),0)</f>
        <v>0.13593068464341931</v>
      </c>
      <c r="E11" s="9">
        <f t="shared" ref="E11:E59" si="1">C11+D11</f>
        <v>0.13598468464341931</v>
      </c>
      <c r="F11" s="9">
        <f>F10+1</f>
        <v>1</v>
      </c>
    </row>
    <row r="12" spans="1:10" x14ac:dyDescent="0.45">
      <c r="B12" s="9">
        <f t="shared" ref="B12:B59" si="2">B11+1</f>
        <v>2</v>
      </c>
      <c r="C12" s="9">
        <f>IFERROR(_xlfn.BINOM.DIST(B12,$D$3,$F$3,FALSE),0)</f>
        <v>1.2149999999999993E-3</v>
      </c>
      <c r="D12" s="9">
        <f t="shared" si="0"/>
        <v>0.21997384987994176</v>
      </c>
      <c r="E12" s="9">
        <f t="shared" si="1"/>
        <v>0.22118884987994175</v>
      </c>
      <c r="F12" s="9">
        <f t="shared" ref="F12:F60" si="3">F11+1</f>
        <v>2</v>
      </c>
      <c r="G12" s="9" t="s">
        <v>28</v>
      </c>
    </row>
    <row r="13" spans="1:10" x14ac:dyDescent="0.45">
      <c r="B13" s="9">
        <f t="shared" si="2"/>
        <v>3</v>
      </c>
      <c r="C13" s="9">
        <f>IFERROR(_xlfn.BINOM.DIST(B13,$D$3,$F$3,FALSE),0)</f>
        <v>1.4579999999999999E-2</v>
      </c>
      <c r="D13" s="9">
        <f t="shared" si="0"/>
        <v>0.23180040094875562</v>
      </c>
      <c r="E13" s="9">
        <f t="shared" si="1"/>
        <v>0.24638040094875563</v>
      </c>
      <c r="F13" s="9">
        <f t="shared" si="3"/>
        <v>3</v>
      </c>
      <c r="G13" s="11">
        <f>VLOOKUP(G10,E10:F60,2,FALSE)</f>
        <v>6</v>
      </c>
    </row>
    <row r="14" spans="1:10" x14ac:dyDescent="0.45">
      <c r="B14" s="9">
        <f t="shared" si="2"/>
        <v>4</v>
      </c>
      <c r="C14" s="9">
        <f>IFERROR(_xlfn.BINOM.DIST(B14,$D$3,$F$3,FALSE),0)</f>
        <v>9.8414999999999989E-2</v>
      </c>
      <c r="D14" s="9">
        <f t="shared" si="0"/>
        <v>0.17883525557067967</v>
      </c>
      <c r="E14" s="9">
        <f t="shared" si="1"/>
        <v>0.27725025557067967</v>
      </c>
      <c r="F14" s="9">
        <f t="shared" si="3"/>
        <v>4</v>
      </c>
    </row>
    <row r="15" spans="1:10" x14ac:dyDescent="0.45">
      <c r="B15" s="9">
        <f t="shared" si="2"/>
        <v>5</v>
      </c>
      <c r="C15" s="9">
        <f t="shared" ref="C15:C60" si="4">IFERROR(_xlfn.BINOM.DIST(B15,$D$3,$F$3,FALSE),0)</f>
        <v>0.354294</v>
      </c>
      <c r="D15" s="9">
        <f t="shared" si="0"/>
        <v>0.10768574528987158</v>
      </c>
      <c r="E15" s="9">
        <f>C15+D15</f>
        <v>0.46197974528987157</v>
      </c>
      <c r="F15" s="9">
        <f t="shared" si="3"/>
        <v>5</v>
      </c>
    </row>
    <row r="16" spans="1:10" x14ac:dyDescent="0.45">
      <c r="B16" s="9">
        <f t="shared" si="2"/>
        <v>6</v>
      </c>
      <c r="C16" s="9">
        <f t="shared" si="4"/>
        <v>0.53144100000000005</v>
      </c>
      <c r="D16" s="9">
        <f t="shared" si="0"/>
        <v>5.2684961405259696E-2</v>
      </c>
      <c r="E16" s="9">
        <f t="shared" si="1"/>
        <v>0.58412596140525974</v>
      </c>
      <c r="F16" s="9">
        <f>F15+1</f>
        <v>6</v>
      </c>
    </row>
    <row r="17" spans="2:6" x14ac:dyDescent="0.45">
      <c r="B17" s="9">
        <f t="shared" si="2"/>
        <v>7</v>
      </c>
      <c r="C17" s="9">
        <f t="shared" si="4"/>
        <v>0</v>
      </c>
      <c r="D17" s="9">
        <f t="shared" si="0"/>
        <v>2.1527188531181369E-2</v>
      </c>
      <c r="E17" s="9">
        <f t="shared" si="1"/>
        <v>2.1527188531181369E-2</v>
      </c>
      <c r="F17" s="9">
        <f t="shared" si="3"/>
        <v>7</v>
      </c>
    </row>
    <row r="18" spans="2:6" x14ac:dyDescent="0.45">
      <c r="B18" s="9">
        <f t="shared" si="2"/>
        <v>8</v>
      </c>
      <c r="C18" s="9">
        <f t="shared" si="4"/>
        <v>0</v>
      </c>
      <c r="D18" s="9">
        <f t="shared" si="0"/>
        <v>7.4940078354515686E-3</v>
      </c>
      <c r="E18" s="9">
        <f t="shared" si="1"/>
        <v>7.4940078354515686E-3</v>
      </c>
      <c r="F18" s="9">
        <f t="shared" si="3"/>
        <v>8</v>
      </c>
    </row>
    <row r="19" spans="2:6" x14ac:dyDescent="0.45">
      <c r="B19" s="9">
        <f t="shared" si="2"/>
        <v>9</v>
      </c>
      <c r="C19" s="9">
        <f t="shared" si="4"/>
        <v>0</v>
      </c>
      <c r="D19" s="9">
        <f t="shared" si="0"/>
        <v>2.2562604235768151E-3</v>
      </c>
      <c r="E19" s="9">
        <f t="shared" si="1"/>
        <v>2.2562604235768151E-3</v>
      </c>
      <c r="F19" s="9">
        <f t="shared" si="3"/>
        <v>9</v>
      </c>
    </row>
    <row r="20" spans="2:6" x14ac:dyDescent="0.45">
      <c r="B20" s="9">
        <f t="shared" si="2"/>
        <v>10</v>
      </c>
      <c r="C20" s="9">
        <f t="shared" si="4"/>
        <v>0</v>
      </c>
      <c r="D20" s="9">
        <f t="shared" si="0"/>
        <v>5.943911868562567E-4</v>
      </c>
      <c r="E20" s="9">
        <f t="shared" si="1"/>
        <v>5.943911868562567E-4</v>
      </c>
      <c r="F20" s="9">
        <f t="shared" si="3"/>
        <v>10</v>
      </c>
    </row>
    <row r="21" spans="2:6" x14ac:dyDescent="0.45">
      <c r="B21" s="9">
        <f t="shared" si="2"/>
        <v>11</v>
      </c>
      <c r="C21" s="9">
        <f t="shared" si="4"/>
        <v>0</v>
      </c>
      <c r="D21" s="9">
        <f t="shared" si="0"/>
        <v>1.382845576459326E-4</v>
      </c>
      <c r="E21" s="9">
        <f t="shared" si="1"/>
        <v>1.382845576459326E-4</v>
      </c>
      <c r="F21" s="9">
        <f t="shared" si="3"/>
        <v>11</v>
      </c>
    </row>
    <row r="22" spans="2:6" x14ac:dyDescent="0.45">
      <c r="B22" s="9">
        <f t="shared" si="2"/>
        <v>12</v>
      </c>
      <c r="C22" s="9">
        <f t="shared" si="4"/>
        <v>0</v>
      </c>
      <c r="D22" s="9">
        <f t="shared" si="0"/>
        <v>2.8623416501980647E-5</v>
      </c>
      <c r="E22" s="9">
        <f t="shared" si="1"/>
        <v>2.8623416501980647E-5</v>
      </c>
      <c r="F22" s="9">
        <f t="shared" si="3"/>
        <v>12</v>
      </c>
    </row>
    <row r="23" spans="2:6" x14ac:dyDescent="0.45">
      <c r="B23" s="9">
        <f t="shared" si="2"/>
        <v>13</v>
      </c>
      <c r="C23" s="9">
        <f t="shared" si="4"/>
        <v>0</v>
      </c>
      <c r="D23" s="9">
        <f t="shared" si="0"/>
        <v>5.3032632724927016E-6</v>
      </c>
      <c r="E23" s="9">
        <f t="shared" si="1"/>
        <v>5.3032632724927016E-6</v>
      </c>
      <c r="F23" s="9">
        <f t="shared" si="3"/>
        <v>13</v>
      </c>
    </row>
    <row r="24" spans="2:6" x14ac:dyDescent="0.45">
      <c r="B24" s="9">
        <f t="shared" si="2"/>
        <v>14</v>
      </c>
      <c r="C24" s="9">
        <f t="shared" si="4"/>
        <v>0</v>
      </c>
      <c r="D24" s="9">
        <f t="shared" si="0"/>
        <v>8.838772120821128E-7</v>
      </c>
      <c r="E24" s="9">
        <f t="shared" si="1"/>
        <v>8.838772120821128E-7</v>
      </c>
      <c r="F24" s="9">
        <f t="shared" si="3"/>
        <v>14</v>
      </c>
    </row>
    <row r="25" spans="2:6" x14ac:dyDescent="0.45">
      <c r="B25" s="9">
        <f t="shared" si="2"/>
        <v>15</v>
      </c>
      <c r="C25" s="9">
        <f t="shared" si="4"/>
        <v>0</v>
      </c>
      <c r="D25" s="9">
        <f t="shared" si="0"/>
        <v>1.3305678461451217E-7</v>
      </c>
      <c r="E25" s="9">
        <f t="shared" si="1"/>
        <v>1.3305678461451217E-7</v>
      </c>
      <c r="F25" s="9">
        <f t="shared" si="3"/>
        <v>15</v>
      </c>
    </row>
    <row r="26" spans="2:6" x14ac:dyDescent="0.45">
      <c r="B26" s="9">
        <f t="shared" si="2"/>
        <v>16</v>
      </c>
      <c r="C26" s="9">
        <f t="shared" si="4"/>
        <v>0</v>
      </c>
      <c r="D26" s="9">
        <f t="shared" si="0"/>
        <v>1.8152236073081889E-8</v>
      </c>
      <c r="E26" s="9">
        <f t="shared" si="1"/>
        <v>1.8152236073081889E-8</v>
      </c>
      <c r="F26" s="9">
        <f t="shared" si="3"/>
        <v>16</v>
      </c>
    </row>
    <row r="27" spans="2:6" x14ac:dyDescent="0.45">
      <c r="B27" s="9">
        <f t="shared" si="2"/>
        <v>17</v>
      </c>
      <c r="C27" s="9">
        <f t="shared" si="4"/>
        <v>0</v>
      </c>
      <c r="D27" s="9">
        <f t="shared" si="0"/>
        <v>2.2503720874914912E-9</v>
      </c>
      <c r="E27" s="9">
        <f t="shared" si="1"/>
        <v>2.2503720874914912E-9</v>
      </c>
      <c r="F27" s="9">
        <f t="shared" si="3"/>
        <v>17</v>
      </c>
    </row>
    <row r="28" spans="2:6" x14ac:dyDescent="0.45">
      <c r="B28" s="9">
        <f t="shared" si="2"/>
        <v>18</v>
      </c>
      <c r="C28" s="9">
        <f t="shared" si="4"/>
        <v>0</v>
      </c>
      <c r="D28" s="9">
        <f t="shared" si="0"/>
        <v>2.540742679425875E-10</v>
      </c>
      <c r="E28" s="9">
        <f t="shared" si="1"/>
        <v>2.540742679425875E-10</v>
      </c>
      <c r="F28" s="9">
        <f t="shared" si="3"/>
        <v>18</v>
      </c>
    </row>
    <row r="29" spans="2:6" x14ac:dyDescent="0.45">
      <c r="B29" s="9">
        <f t="shared" si="2"/>
        <v>19</v>
      </c>
      <c r="C29" s="9">
        <f t="shared" si="4"/>
        <v>0</v>
      </c>
      <c r="D29" s="9">
        <f t="shared" si="0"/>
        <v>2.6169505809593018E-11</v>
      </c>
      <c r="E29" s="9">
        <f t="shared" si="1"/>
        <v>2.6169505809593018E-11</v>
      </c>
      <c r="F29" s="9">
        <f t="shared" si="3"/>
        <v>19</v>
      </c>
    </row>
    <row r="30" spans="2:6" x14ac:dyDescent="0.45">
      <c r="B30" s="9">
        <f t="shared" si="2"/>
        <v>20</v>
      </c>
      <c r="C30" s="9">
        <f t="shared" si="4"/>
        <v>0</v>
      </c>
      <c r="D30" s="9">
        <f t="shared" si="0"/>
        <v>2.4621846863864438E-12</v>
      </c>
      <c r="E30" s="9">
        <f t="shared" si="1"/>
        <v>2.4621846863864438E-12</v>
      </c>
      <c r="F30" s="9">
        <f t="shared" si="3"/>
        <v>20</v>
      </c>
    </row>
    <row r="31" spans="2:6" x14ac:dyDescent="0.45">
      <c r="B31" s="9">
        <f t="shared" si="2"/>
        <v>21</v>
      </c>
      <c r="C31" s="9">
        <f t="shared" si="4"/>
        <v>0</v>
      </c>
      <c r="D31" s="9">
        <f t="shared" si="0"/>
        <v>2.1180083323754362E-13</v>
      </c>
      <c r="E31" s="9">
        <f t="shared" si="1"/>
        <v>2.1180083323754362E-13</v>
      </c>
      <c r="F31" s="9">
        <f t="shared" si="3"/>
        <v>21</v>
      </c>
    </row>
    <row r="32" spans="2:6" x14ac:dyDescent="0.45">
      <c r="B32" s="9">
        <f t="shared" si="2"/>
        <v>22</v>
      </c>
      <c r="C32" s="9">
        <f t="shared" si="4"/>
        <v>0</v>
      </c>
      <c r="D32" s="9">
        <f t="shared" si="0"/>
        <v>1.6666634482524229E-14</v>
      </c>
      <c r="E32" s="9">
        <f t="shared" si="1"/>
        <v>1.6666634482524229E-14</v>
      </c>
      <c r="F32" s="9">
        <f t="shared" si="3"/>
        <v>22</v>
      </c>
    </row>
    <row r="33" spans="2:6" x14ac:dyDescent="0.45">
      <c r="B33" s="9">
        <f t="shared" si="2"/>
        <v>23</v>
      </c>
      <c r="C33" s="9">
        <f t="shared" si="4"/>
        <v>0</v>
      </c>
      <c r="D33" s="9">
        <f t="shared" si="0"/>
        <v>1.1999353484379231E-15</v>
      </c>
      <c r="E33" s="9">
        <f t="shared" si="1"/>
        <v>1.1999353484379231E-15</v>
      </c>
      <c r="F33" s="9">
        <f t="shared" si="3"/>
        <v>23</v>
      </c>
    </row>
    <row r="34" spans="2:6" x14ac:dyDescent="0.45">
      <c r="B34" s="9">
        <f t="shared" si="2"/>
        <v>24</v>
      </c>
      <c r="C34" s="9">
        <f t="shared" si="4"/>
        <v>0</v>
      </c>
      <c r="D34" s="9">
        <f t="shared" si="0"/>
        <v>7.9028000098734412E-17</v>
      </c>
      <c r="E34" s="9">
        <f t="shared" si="1"/>
        <v>7.9028000098734412E-17</v>
      </c>
      <c r="F34" s="9">
        <f t="shared" si="3"/>
        <v>24</v>
      </c>
    </row>
    <row r="35" spans="2:6" x14ac:dyDescent="0.45">
      <c r="B35" s="9">
        <f t="shared" si="2"/>
        <v>25</v>
      </c>
      <c r="C35" s="9">
        <f t="shared" si="4"/>
        <v>0</v>
      </c>
      <c r="D35" s="9">
        <f t="shared" si="0"/>
        <v>4.7586752747624587E-18</v>
      </c>
      <c r="E35" s="9">
        <f t="shared" si="1"/>
        <v>4.7586752747624587E-18</v>
      </c>
      <c r="F35" s="9">
        <f t="shared" si="3"/>
        <v>25</v>
      </c>
    </row>
    <row r="36" spans="2:6" x14ac:dyDescent="0.45">
      <c r="B36" s="9">
        <f t="shared" si="2"/>
        <v>26</v>
      </c>
      <c r="C36" s="9">
        <f t="shared" si="4"/>
        <v>0</v>
      </c>
      <c r="D36" s="9">
        <f t="shared" si="0"/>
        <v>2.6174682032399077E-19</v>
      </c>
      <c r="E36" s="9">
        <f t="shared" si="1"/>
        <v>2.6174682032399077E-19</v>
      </c>
      <c r="F36" s="9">
        <f t="shared" si="3"/>
        <v>26</v>
      </c>
    </row>
    <row r="37" spans="2:6" x14ac:dyDescent="0.45">
      <c r="B37" s="9">
        <f t="shared" si="2"/>
        <v>27</v>
      </c>
      <c r="C37" s="9">
        <f t="shared" si="4"/>
        <v>0</v>
      </c>
      <c r="D37" s="9">
        <f t="shared" si="0"/>
        <v>1.3134249048515581E-20</v>
      </c>
      <c r="E37" s="9">
        <f t="shared" si="1"/>
        <v>1.3134249048515581E-20</v>
      </c>
      <c r="F37" s="9">
        <f t="shared" si="3"/>
        <v>27</v>
      </c>
    </row>
    <row r="38" spans="2:6" x14ac:dyDescent="0.45">
      <c r="B38" s="9">
        <f t="shared" si="2"/>
        <v>28</v>
      </c>
      <c r="C38" s="9">
        <f t="shared" si="4"/>
        <v>0</v>
      </c>
      <c r="D38" s="9">
        <f t="shared" si="0"/>
        <v>6.0022105866872529E-22</v>
      </c>
      <c r="E38" s="9">
        <f t="shared" si="1"/>
        <v>6.0022105866872529E-22</v>
      </c>
      <c r="F38" s="9">
        <f t="shared" si="3"/>
        <v>28</v>
      </c>
    </row>
    <row r="39" spans="2:6" x14ac:dyDescent="0.45">
      <c r="B39" s="9">
        <f t="shared" si="2"/>
        <v>29</v>
      </c>
      <c r="C39" s="9">
        <f t="shared" si="4"/>
        <v>0</v>
      </c>
      <c r="D39" s="9">
        <f t="shared" si="0"/>
        <v>2.492575401219768E-23</v>
      </c>
      <c r="E39" s="9">
        <f t="shared" si="1"/>
        <v>2.492575401219768E-23</v>
      </c>
      <c r="F39" s="9">
        <f t="shared" si="3"/>
        <v>29</v>
      </c>
    </row>
    <row r="40" spans="2:6" x14ac:dyDescent="0.45">
      <c r="B40" s="9">
        <f t="shared" si="2"/>
        <v>30</v>
      </c>
      <c r="C40" s="9">
        <f t="shared" si="4"/>
        <v>0</v>
      </c>
      <c r="D40" s="9">
        <f t="shared" si="0"/>
        <v>9.380660112117529E-25</v>
      </c>
      <c r="E40" s="9">
        <f t="shared" si="1"/>
        <v>9.380660112117529E-25</v>
      </c>
      <c r="F40" s="9">
        <f t="shared" si="3"/>
        <v>30</v>
      </c>
    </row>
    <row r="41" spans="2:6" x14ac:dyDescent="0.45">
      <c r="B41" s="9">
        <f t="shared" si="2"/>
        <v>31</v>
      </c>
      <c r="C41" s="9">
        <f t="shared" si="4"/>
        <v>0</v>
      </c>
      <c r="D41" s="9">
        <f t="shared" si="0"/>
        <v>3.1887086055757857E-26</v>
      </c>
      <c r="E41" s="9">
        <f t="shared" si="1"/>
        <v>3.1887086055757857E-26</v>
      </c>
      <c r="F41" s="9">
        <f t="shared" si="3"/>
        <v>31</v>
      </c>
    </row>
    <row r="42" spans="2:6" x14ac:dyDescent="0.45">
      <c r="B42" s="9">
        <f t="shared" si="2"/>
        <v>32</v>
      </c>
      <c r="C42" s="9">
        <f t="shared" si="4"/>
        <v>0</v>
      </c>
      <c r="D42" s="9">
        <f t="shared" si="0"/>
        <v>9.7504194592539087E-28</v>
      </c>
      <c r="E42" s="9">
        <f t="shared" si="1"/>
        <v>9.7504194592539087E-28</v>
      </c>
      <c r="F42" s="9">
        <f t="shared" si="3"/>
        <v>32</v>
      </c>
    </row>
    <row r="43" spans="2:6" x14ac:dyDescent="0.45">
      <c r="B43" s="9">
        <f t="shared" si="2"/>
        <v>33</v>
      </c>
      <c r="C43" s="9">
        <f t="shared" si="4"/>
        <v>0</v>
      </c>
      <c r="D43" s="9">
        <f t="shared" si="0"/>
        <v>2.6687365088867161E-29</v>
      </c>
      <c r="E43" s="9">
        <f t="shared" si="1"/>
        <v>2.6687365088867161E-29</v>
      </c>
      <c r="F43" s="9">
        <f t="shared" si="3"/>
        <v>33</v>
      </c>
    </row>
    <row r="44" spans="2:6" x14ac:dyDescent="0.45">
      <c r="B44" s="9">
        <f t="shared" si="2"/>
        <v>34</v>
      </c>
      <c r="C44" s="9">
        <f t="shared" si="4"/>
        <v>0</v>
      </c>
      <c r="D44" s="9">
        <f t="shared" si="0"/>
        <v>6.498820720565346E-31</v>
      </c>
      <c r="E44" s="9">
        <f t="shared" si="1"/>
        <v>6.498820720565346E-31</v>
      </c>
      <c r="F44" s="9">
        <f t="shared" si="3"/>
        <v>34</v>
      </c>
    </row>
    <row r="45" spans="2:6" x14ac:dyDescent="0.45">
      <c r="B45" s="9">
        <f t="shared" si="2"/>
        <v>35</v>
      </c>
      <c r="C45" s="9">
        <f t="shared" si="4"/>
        <v>0</v>
      </c>
      <c r="D45" s="9">
        <f t="shared" si="0"/>
        <v>1.3975958538850213E-32</v>
      </c>
      <c r="E45" s="9">
        <f t="shared" si="1"/>
        <v>1.3975958538850213E-32</v>
      </c>
      <c r="F45" s="9">
        <f t="shared" si="3"/>
        <v>35</v>
      </c>
    </row>
    <row r="46" spans="2:6" x14ac:dyDescent="0.45">
      <c r="B46" s="9">
        <f t="shared" si="2"/>
        <v>36</v>
      </c>
      <c r="C46" s="9">
        <f t="shared" si="4"/>
        <v>0</v>
      </c>
      <c r="D46" s="9">
        <f t="shared" si="0"/>
        <v>2.6298846712890102E-34</v>
      </c>
      <c r="E46" s="9">
        <f t="shared" si="1"/>
        <v>2.6298846712890102E-34</v>
      </c>
      <c r="F46" s="9">
        <f t="shared" si="3"/>
        <v>36</v>
      </c>
    </row>
    <row r="47" spans="2:6" x14ac:dyDescent="0.45">
      <c r="B47" s="9">
        <f t="shared" si="2"/>
        <v>37</v>
      </c>
      <c r="C47" s="9">
        <f t="shared" si="4"/>
        <v>0</v>
      </c>
      <c r="D47" s="9">
        <f t="shared" si="0"/>
        <v>4.2799634290085676E-36</v>
      </c>
      <c r="E47" s="9">
        <f t="shared" si="1"/>
        <v>4.2799634290085676E-36</v>
      </c>
      <c r="F47" s="9">
        <f t="shared" si="3"/>
        <v>37</v>
      </c>
    </row>
    <row r="48" spans="2:6" x14ac:dyDescent="0.45">
      <c r="B48" s="9">
        <f t="shared" si="2"/>
        <v>38</v>
      </c>
      <c r="C48" s="9">
        <f t="shared" si="4"/>
        <v>0</v>
      </c>
      <c r="D48" s="9">
        <f t="shared" si="0"/>
        <v>5.9343013022473487E-38</v>
      </c>
      <c r="E48" s="9">
        <f t="shared" si="1"/>
        <v>5.9343013022473487E-38</v>
      </c>
      <c r="F48" s="9">
        <f t="shared" si="3"/>
        <v>38</v>
      </c>
    </row>
    <row r="49" spans="2:6" x14ac:dyDescent="0.45">
      <c r="B49" s="9">
        <f t="shared" si="2"/>
        <v>39</v>
      </c>
      <c r="C49" s="9">
        <f t="shared" si="4"/>
        <v>0</v>
      </c>
      <c r="D49" s="9">
        <f t="shared" si="0"/>
        <v>6.8718129223708092E-40</v>
      </c>
      <c r="E49" s="9">
        <f t="shared" si="1"/>
        <v>6.8718129223708092E-40</v>
      </c>
      <c r="F49" s="9">
        <f t="shared" si="3"/>
        <v>39</v>
      </c>
    </row>
    <row r="50" spans="2:6" x14ac:dyDescent="0.45">
      <c r="B50" s="9">
        <f t="shared" si="2"/>
        <v>40</v>
      </c>
      <c r="C50" s="9">
        <f t="shared" si="4"/>
        <v>0</v>
      </c>
      <c r="D50" s="9">
        <f t="shared" si="0"/>
        <v>6.4654153839508361E-42</v>
      </c>
      <c r="E50" s="9">
        <f t="shared" si="1"/>
        <v>6.4654153839508361E-42</v>
      </c>
      <c r="F50" s="9">
        <f t="shared" si="3"/>
        <v>40</v>
      </c>
    </row>
    <row r="51" spans="2:6" x14ac:dyDescent="0.45">
      <c r="B51" s="9">
        <f t="shared" si="2"/>
        <v>41</v>
      </c>
      <c r="C51" s="9">
        <f t="shared" si="4"/>
        <v>0</v>
      </c>
      <c r="D51" s="9">
        <f t="shared" si="0"/>
        <v>4.7477479871657152E-44</v>
      </c>
      <c r="E51" s="9">
        <f t="shared" si="1"/>
        <v>4.7477479871657152E-44</v>
      </c>
      <c r="F51" s="9">
        <f t="shared" si="3"/>
        <v>41</v>
      </c>
    </row>
    <row r="52" spans="2:6" x14ac:dyDescent="0.45">
      <c r="B52" s="9">
        <f t="shared" si="2"/>
        <v>42</v>
      </c>
      <c r="C52" s="9">
        <f t="shared" si="4"/>
        <v>0</v>
      </c>
      <c r="D52" s="9">
        <f t="shared" si="0"/>
        <v>2.5525526812718724E-46</v>
      </c>
      <c r="E52" s="9">
        <f t="shared" si="1"/>
        <v>2.5525526812718724E-46</v>
      </c>
      <c r="F52" s="9">
        <f t="shared" si="3"/>
        <v>42</v>
      </c>
    </row>
    <row r="53" spans="2:6" x14ac:dyDescent="0.45">
      <c r="B53" s="9">
        <f t="shared" si="2"/>
        <v>43</v>
      </c>
      <c r="C53" s="9">
        <f t="shared" si="4"/>
        <v>0</v>
      </c>
      <c r="D53" s="9">
        <f t="shared" si="0"/>
        <v>8.9361684265581473E-49</v>
      </c>
      <c r="E53" s="9">
        <f t="shared" si="1"/>
        <v>8.9361684265581473E-49</v>
      </c>
      <c r="F53" s="9">
        <f t="shared" si="3"/>
        <v>43</v>
      </c>
    </row>
    <row r="54" spans="2:6" x14ac:dyDescent="0.45">
      <c r="B54" s="9">
        <f t="shared" si="2"/>
        <v>44</v>
      </c>
      <c r="C54" s="9">
        <f t="shared" si="4"/>
        <v>0</v>
      </c>
      <c r="D54" s="9">
        <f t="shared" si="0"/>
        <v>1.5286700631942167E-51</v>
      </c>
      <c r="E54" s="9">
        <f t="shared" si="1"/>
        <v>1.5286700631942167E-51</v>
      </c>
      <c r="F54" s="9">
        <f t="shared" si="3"/>
        <v>44</v>
      </c>
    </row>
    <row r="55" spans="2:6" x14ac:dyDescent="0.45">
      <c r="B55" s="9">
        <f t="shared" si="2"/>
        <v>45</v>
      </c>
      <c r="C55" s="9">
        <f t="shared" si="4"/>
        <v>0</v>
      </c>
      <c r="D55" s="9">
        <f t="shared" si="0"/>
        <v>0</v>
      </c>
      <c r="E55" s="9">
        <f t="shared" si="1"/>
        <v>0</v>
      </c>
      <c r="F55" s="9">
        <f t="shared" si="3"/>
        <v>45</v>
      </c>
    </row>
    <row r="56" spans="2:6" x14ac:dyDescent="0.45">
      <c r="B56" s="9">
        <f t="shared" si="2"/>
        <v>46</v>
      </c>
      <c r="C56" s="9">
        <f t="shared" si="4"/>
        <v>0</v>
      </c>
      <c r="D56" s="9">
        <f t="shared" si="0"/>
        <v>0</v>
      </c>
      <c r="E56" s="9">
        <f t="shared" si="1"/>
        <v>0</v>
      </c>
      <c r="F56" s="9">
        <f t="shared" si="3"/>
        <v>46</v>
      </c>
    </row>
    <row r="57" spans="2:6" x14ac:dyDescent="0.45">
      <c r="B57" s="9">
        <f t="shared" si="2"/>
        <v>47</v>
      </c>
      <c r="C57" s="9">
        <f t="shared" si="4"/>
        <v>0</v>
      </c>
      <c r="D57" s="9">
        <f t="shared" si="0"/>
        <v>0</v>
      </c>
      <c r="E57" s="9">
        <f t="shared" si="1"/>
        <v>0</v>
      </c>
      <c r="F57" s="9">
        <f t="shared" si="3"/>
        <v>47</v>
      </c>
    </row>
    <row r="58" spans="2:6" x14ac:dyDescent="0.45">
      <c r="B58" s="9">
        <f t="shared" si="2"/>
        <v>48</v>
      </c>
      <c r="C58" s="9">
        <f t="shared" si="4"/>
        <v>0</v>
      </c>
      <c r="D58" s="9">
        <f t="shared" si="0"/>
        <v>0</v>
      </c>
      <c r="E58" s="9">
        <f t="shared" si="1"/>
        <v>0</v>
      </c>
      <c r="F58" s="9">
        <f t="shared" si="3"/>
        <v>48</v>
      </c>
    </row>
    <row r="59" spans="2:6" x14ac:dyDescent="0.45">
      <c r="B59" s="9">
        <f t="shared" si="2"/>
        <v>49</v>
      </c>
      <c r="C59" s="9">
        <f t="shared" si="4"/>
        <v>0</v>
      </c>
      <c r="D59" s="9">
        <f t="shared" si="0"/>
        <v>0</v>
      </c>
      <c r="E59" s="9">
        <f t="shared" si="1"/>
        <v>0</v>
      </c>
      <c r="F59" s="9">
        <f t="shared" si="3"/>
        <v>49</v>
      </c>
    </row>
    <row r="60" spans="2:6" x14ac:dyDescent="0.45">
      <c r="B60" s="9">
        <f>B59+1</f>
        <v>50</v>
      </c>
      <c r="C60" s="9">
        <f t="shared" si="4"/>
        <v>0</v>
      </c>
      <c r="D60" s="9">
        <f t="shared" si="0"/>
        <v>0</v>
      </c>
      <c r="E60" s="9">
        <f>C60+D60</f>
        <v>0</v>
      </c>
      <c r="F60" s="9">
        <f t="shared" si="3"/>
        <v>50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FD1E1-9F41-4618-AACF-0685FE969A84}">
  <dimension ref="A1:L61"/>
  <sheetViews>
    <sheetView zoomScale="110" zoomScaleNormal="110" workbookViewId="0"/>
  </sheetViews>
  <sheetFormatPr defaultRowHeight="19.8" x14ac:dyDescent="0.45"/>
  <cols>
    <col min="1" max="1" width="8.796875" style="9"/>
    <col min="2" max="3" width="8.796875" style="9" customWidth="1"/>
    <col min="4" max="4" width="11" style="9" customWidth="1"/>
    <col min="5" max="5" width="9.796875" style="9" customWidth="1"/>
    <col min="6" max="6" width="9.09765625" style="9" customWidth="1"/>
    <col min="7" max="7" width="8.296875" style="9" customWidth="1"/>
    <col min="8" max="9" width="8.796875" style="9"/>
    <col min="10" max="10" width="8.796875" style="9" customWidth="1"/>
    <col min="11" max="11" width="8.3984375" style="9" customWidth="1"/>
    <col min="12" max="15" width="8.796875" style="9"/>
    <col min="16" max="17" width="8.796875" style="9" customWidth="1"/>
    <col min="18" max="16384" width="8.796875" style="9"/>
  </cols>
  <sheetData>
    <row r="1" spans="1:12" x14ac:dyDescent="0.45">
      <c r="A1" s="1" t="s">
        <v>33</v>
      </c>
    </row>
    <row r="3" spans="1:12" x14ac:dyDescent="0.45">
      <c r="D3" s="9" t="s">
        <v>26</v>
      </c>
      <c r="E3" s="13">
        <v>6</v>
      </c>
      <c r="F3" s="9" t="s">
        <v>17</v>
      </c>
      <c r="G3" s="13">
        <v>0.97</v>
      </c>
    </row>
    <row r="4" spans="1:12" x14ac:dyDescent="0.45">
      <c r="E4" s="9">
        <f>E5-E3</f>
        <v>44</v>
      </c>
      <c r="F4" s="9" t="s">
        <v>20</v>
      </c>
      <c r="G4" s="13">
        <v>0.94</v>
      </c>
      <c r="J4" s="9" t="s">
        <v>29</v>
      </c>
      <c r="K4" s="10">
        <f>SUM(K11:K61)</f>
        <v>1.0639043031665198</v>
      </c>
    </row>
    <row r="5" spans="1:12" x14ac:dyDescent="0.45">
      <c r="D5" s="9" t="s">
        <v>21</v>
      </c>
      <c r="E5" s="13">
        <v>50</v>
      </c>
    </row>
    <row r="6" spans="1:12" x14ac:dyDescent="0.45">
      <c r="D6" s="9" t="s">
        <v>22</v>
      </c>
      <c r="E6" s="9">
        <f>E3/E5</f>
        <v>0.12</v>
      </c>
    </row>
    <row r="7" spans="1:12" x14ac:dyDescent="0.45">
      <c r="L7" s="9">
        <f>1</f>
        <v>1</v>
      </c>
    </row>
    <row r="8" spans="1:12" x14ac:dyDescent="0.45">
      <c r="C8" s="9" t="s">
        <v>24</v>
      </c>
      <c r="D8" s="10">
        <v>0</v>
      </c>
      <c r="E8" s="10">
        <v>1</v>
      </c>
      <c r="F8" s="10">
        <v>2</v>
      </c>
      <c r="G8" s="10">
        <v>3</v>
      </c>
      <c r="H8" s="10">
        <v>4</v>
      </c>
      <c r="I8" s="10">
        <v>5</v>
      </c>
      <c r="J8" s="10">
        <v>6</v>
      </c>
    </row>
    <row r="9" spans="1:12" x14ac:dyDescent="0.45">
      <c r="C9" s="9" t="s">
        <v>25</v>
      </c>
      <c r="D9" s="10">
        <f>$E$3-D8</f>
        <v>6</v>
      </c>
      <c r="E9" s="10">
        <f t="shared" ref="E9:J9" si="0">$E$3-E8</f>
        <v>5</v>
      </c>
      <c r="F9" s="10">
        <f t="shared" si="0"/>
        <v>4</v>
      </c>
      <c r="G9" s="10">
        <f t="shared" si="0"/>
        <v>3</v>
      </c>
      <c r="H9" s="10">
        <f t="shared" si="0"/>
        <v>2</v>
      </c>
      <c r="I9" s="10">
        <f t="shared" si="0"/>
        <v>1</v>
      </c>
      <c r="J9" s="10">
        <f t="shared" si="0"/>
        <v>0</v>
      </c>
    </row>
    <row r="10" spans="1:12" x14ac:dyDescent="0.45">
      <c r="B10" s="9" t="s">
        <v>30</v>
      </c>
      <c r="C10" s="9" t="s">
        <v>19</v>
      </c>
      <c r="K10" s="9" t="s">
        <v>31</v>
      </c>
      <c r="L10" s="12" t="s">
        <v>32</v>
      </c>
    </row>
    <row r="11" spans="1:12" x14ac:dyDescent="0.45">
      <c r="B11" s="10">
        <v>0</v>
      </c>
      <c r="C11" s="10">
        <f>$E$5-B11</f>
        <v>50</v>
      </c>
      <c r="D11" s="9">
        <f>IFERROR(_xlfn.BINOM.DIST(D$8,$B11,$G$3,FALSE)*_xlfn.BINOM.DIST(D$9,$C11,1-$G$4,FALSE),0)</f>
        <v>4.8716501144422573E-2</v>
      </c>
      <c r="E11" s="9">
        <f t="shared" ref="E11:J26" si="1">IFERROR(_xlfn.BINOM.DIST(E$8,$B11,$G$3,FALSE)*_xlfn.BINOM.DIST(E$9,$C11,1-$G$4,FALSE),0)</f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>IFERROR(_xlfn.BINOM.DIST(I$8,$B11,$G$3,FALSE)*_xlfn.BINOM.DIST(I$9,$C11,1-$G$4,FALSE),0)</f>
        <v>0</v>
      </c>
      <c r="J11" s="9">
        <f t="shared" si="1"/>
        <v>0</v>
      </c>
      <c r="K11" s="9">
        <f>SUM(D11:J11)</f>
        <v>4.8716501144422573E-2</v>
      </c>
      <c r="L11" s="9">
        <f>K11/$K$4</f>
        <v>4.5790303695009665E-2</v>
      </c>
    </row>
    <row r="12" spans="1:12" x14ac:dyDescent="0.45">
      <c r="B12" s="10">
        <f>B11+1</f>
        <v>1</v>
      </c>
      <c r="C12" s="10">
        <f t="shared" ref="C12:C61" si="2">$E$5-B12</f>
        <v>49</v>
      </c>
      <c r="D12" s="9">
        <f t="shared" ref="D12:J43" si="3">IFERROR(_xlfn.BINOM.DIST(D$8,$B12,$G$3,FALSE)*_xlfn.BINOM.DIST(D$9,$C12,1-$G$4,FALSE),0)</f>
        <v>1.3682081172476143E-3</v>
      </c>
      <c r="E12" s="9">
        <f t="shared" si="1"/>
        <v>9.4510012220179684E-2</v>
      </c>
      <c r="F12" s="9">
        <f t="shared" si="1"/>
        <v>0</v>
      </c>
      <c r="G12" s="9">
        <f t="shared" si="1"/>
        <v>0</v>
      </c>
      <c r="H12" s="9">
        <f t="shared" si="1"/>
        <v>0</v>
      </c>
      <c r="I12" s="9">
        <f t="shared" si="1"/>
        <v>0</v>
      </c>
      <c r="J12" s="9">
        <f t="shared" si="1"/>
        <v>0</v>
      </c>
      <c r="K12" s="9">
        <f t="shared" ref="K12:K61" si="4">SUM(D12:J12)</f>
        <v>9.5878220337427295E-2</v>
      </c>
      <c r="L12" s="9">
        <f t="shared" ref="L12:L61" si="5">K12/$K$4</f>
        <v>9.0119214718901886E-2</v>
      </c>
    </row>
    <row r="13" spans="1:12" x14ac:dyDescent="0.45">
      <c r="B13" s="10">
        <f t="shared" ref="B13:B61" si="6">B12+1</f>
        <v>2</v>
      </c>
      <c r="C13" s="10">
        <f t="shared" si="2"/>
        <v>48</v>
      </c>
      <c r="D13" s="9">
        <f t="shared" si="3"/>
        <v>3.8319332853873719E-5</v>
      </c>
      <c r="E13" s="9">
        <f t="shared" si="1"/>
        <v>5.4169872397150385E-3</v>
      </c>
      <c r="F13" s="9">
        <f t="shared" si="1"/>
        <v>0.15590937390063647</v>
      </c>
      <c r="G13" s="9">
        <f t="shared" si="1"/>
        <v>0</v>
      </c>
      <c r="H13" s="9">
        <f t="shared" si="1"/>
        <v>0</v>
      </c>
      <c r="I13" s="9">
        <f t="shared" si="1"/>
        <v>0</v>
      </c>
      <c r="J13" s="9">
        <f t="shared" si="1"/>
        <v>0</v>
      </c>
      <c r="K13" s="9">
        <f t="shared" si="4"/>
        <v>0.16136468047320537</v>
      </c>
      <c r="L13" s="9">
        <f t="shared" si="5"/>
        <v>0.15167217577082112</v>
      </c>
    </row>
    <row r="14" spans="1:12" x14ac:dyDescent="0.45">
      <c r="B14" s="10">
        <f t="shared" si="6"/>
        <v>3</v>
      </c>
      <c r="C14" s="10">
        <f t="shared" si="2"/>
        <v>47</v>
      </c>
      <c r="D14" s="9">
        <f t="shared" si="3"/>
        <v>1.0700877525682828E-6</v>
      </c>
      <c r="E14" s="9">
        <f t="shared" si="1"/>
        <v>2.3231095542660933E-4</v>
      </c>
      <c r="F14" s="9">
        <f t="shared" si="1"/>
        <v>1.3683535475321827E-2</v>
      </c>
      <c r="G14" s="9">
        <f t="shared" si="1"/>
        <v>0.21004457317169056</v>
      </c>
      <c r="H14" s="9">
        <f t="shared" si="1"/>
        <v>0</v>
      </c>
      <c r="I14" s="9">
        <f t="shared" si="1"/>
        <v>0</v>
      </c>
      <c r="J14" s="9">
        <f t="shared" si="1"/>
        <v>0</v>
      </c>
      <c r="K14" s="9">
        <f t="shared" si="4"/>
        <v>0.22396148969019156</v>
      </c>
      <c r="L14" s="9">
        <f t="shared" si="5"/>
        <v>0.21050905520694901</v>
      </c>
    </row>
    <row r="15" spans="1:12" x14ac:dyDescent="0.45">
      <c r="B15" s="10">
        <f t="shared" si="6"/>
        <v>4</v>
      </c>
      <c r="C15" s="10">
        <f t="shared" si="2"/>
        <v>46</v>
      </c>
      <c r="D15" s="9">
        <f t="shared" si="3"/>
        <v>2.9791940598890655E-8</v>
      </c>
      <c r="E15" s="9">
        <f t="shared" si="1"/>
        <v>8.8339159148190014E-6</v>
      </c>
      <c r="F15" s="9">
        <f t="shared" si="1"/>
        <v>7.990837828503925E-4</v>
      </c>
      <c r="G15" s="9">
        <f t="shared" si="1"/>
        <v>2.5102656096571464E-2</v>
      </c>
      <c r="H15" s="9">
        <f t="shared" si="1"/>
        <v>0.21674812337929755</v>
      </c>
      <c r="I15" s="9">
        <f t="shared" si="1"/>
        <v>0</v>
      </c>
      <c r="J15" s="9">
        <f t="shared" si="1"/>
        <v>0</v>
      </c>
      <c r="K15" s="9">
        <f t="shared" si="4"/>
        <v>0.24265872696657481</v>
      </c>
      <c r="L15" s="9">
        <f t="shared" si="5"/>
        <v>0.22808322726428001</v>
      </c>
    </row>
    <row r="16" spans="1:12" x14ac:dyDescent="0.45">
      <c r="B16" s="10">
        <f t="shared" si="6"/>
        <v>5</v>
      </c>
      <c r="C16" s="10">
        <f t="shared" si="2"/>
        <v>45</v>
      </c>
      <c r="D16" s="9">
        <f t="shared" si="3"/>
        <v>8.2678836074627369E-10</v>
      </c>
      <c r="E16" s="9">
        <f t="shared" si="1"/>
        <v>3.1411067805352006E-7</v>
      </c>
      <c r="F16" s="9">
        <f t="shared" si="1"/>
        <v>3.8808416835934935E-5</v>
      </c>
      <c r="G16" s="9">
        <f t="shared" si="1"/>
        <v>1.8722494429103385E-3</v>
      </c>
      <c r="H16" s="9">
        <f t="shared" si="1"/>
        <v>3.3083663605535732E-2</v>
      </c>
      <c r="I16" s="9">
        <f t="shared" si="1"/>
        <v>0.15235194179559305</v>
      </c>
      <c r="J16" s="9">
        <f t="shared" si="1"/>
        <v>0</v>
      </c>
      <c r="K16" s="9">
        <f t="shared" si="4"/>
        <v>0.18734697819834148</v>
      </c>
      <c r="L16" s="9">
        <f t="shared" si="5"/>
        <v>0.17609382501860071</v>
      </c>
    </row>
    <row r="17" spans="2:12" x14ac:dyDescent="0.45">
      <c r="B17" s="10">
        <f t="shared" si="6"/>
        <v>6</v>
      </c>
      <c r="C17" s="10">
        <f t="shared" si="2"/>
        <v>44</v>
      </c>
      <c r="D17" s="9">
        <f t="shared" si="3"/>
        <v>2.2868614233407549E-11</v>
      </c>
      <c r="E17" s="9">
        <f t="shared" si="1"/>
        <v>1.0693129465651764E-8</v>
      </c>
      <c r="F17" s="9">
        <f t="shared" si="1"/>
        <v>1.6927075428439713E-6</v>
      </c>
      <c r="G17" s="9">
        <f t="shared" si="1"/>
        <v>1.1153826468402031E-4</v>
      </c>
      <c r="H17" s="9">
        <f t="shared" si="1"/>
        <v>3.026803266038376E-3</v>
      </c>
      <c r="I17" s="9">
        <f t="shared" si="1"/>
        <v>2.8525469953217454E-2</v>
      </c>
      <c r="J17" s="9">
        <f t="shared" si="1"/>
        <v>5.4733845756194485E-2</v>
      </c>
      <c r="K17" s="9">
        <f t="shared" si="4"/>
        <v>8.6399360663675262E-2</v>
      </c>
      <c r="L17" s="9">
        <f t="shared" si="5"/>
        <v>8.1209710691575454E-2</v>
      </c>
    </row>
    <row r="18" spans="2:12" x14ac:dyDescent="0.45">
      <c r="B18" s="10">
        <f t="shared" si="6"/>
        <v>7</v>
      </c>
      <c r="C18" s="10">
        <f t="shared" si="2"/>
        <v>43</v>
      </c>
      <c r="D18" s="9">
        <f t="shared" si="3"/>
        <v>6.3032447355136819E-13</v>
      </c>
      <c r="E18" s="9">
        <f t="shared" si="1"/>
        <v>3.5290429692008446E-10</v>
      </c>
      <c r="F18" s="9">
        <f t="shared" si="1"/>
        <v>6.8756012378575275E-8</v>
      </c>
      <c r="G18" s="9">
        <f t="shared" si="1"/>
        <v>5.8047900080356271E-6</v>
      </c>
      <c r="H18" s="9">
        <f t="shared" si="1"/>
        <v>2.1515477761491398E-4</v>
      </c>
      <c r="I18" s="9">
        <f t="shared" si="1"/>
        <v>3.1139385115758447E-3</v>
      </c>
      <c r="J18" s="9">
        <f t="shared" si="1"/>
        <v>1.2227774051915802E-2</v>
      </c>
      <c r="K18" s="9">
        <f t="shared" si="4"/>
        <v>1.5562741240661596E-2</v>
      </c>
      <c r="L18" s="9">
        <f t="shared" si="5"/>
        <v>1.4627952151656775E-2</v>
      </c>
    </row>
    <row r="19" spans="2:12" x14ac:dyDescent="0.45">
      <c r="B19" s="10">
        <f t="shared" si="6"/>
        <v>8</v>
      </c>
      <c r="C19" s="10">
        <f t="shared" si="2"/>
        <v>42</v>
      </c>
      <c r="D19" s="9">
        <f t="shared" si="3"/>
        <v>1.7309751747699656E-14</v>
      </c>
      <c r="E19" s="9">
        <f t="shared" si="1"/>
        <v>1.1375157941299128E-11</v>
      </c>
      <c r="F19" s="9">
        <f t="shared" si="1"/>
        <v>2.6536214574610986E-9</v>
      </c>
      <c r="G19" s="9">
        <f t="shared" si="1"/>
        <v>2.757347059729946E-7</v>
      </c>
      <c r="H19" s="9">
        <f t="shared" si="1"/>
        <v>1.3094526297196649E-5</v>
      </c>
      <c r="I19" s="9">
        <f t="shared" si="1"/>
        <v>2.5885287973515181E-4</v>
      </c>
      <c r="J19" s="9">
        <f t="shared" si="1"/>
        <v>1.560992432159466E-3</v>
      </c>
      <c r="K19" s="9">
        <f t="shared" si="4"/>
        <v>1.8332182379117126E-3</v>
      </c>
      <c r="L19" s="9">
        <f t="shared" si="5"/>
        <v>1.7231044488263355E-3</v>
      </c>
    </row>
    <row r="20" spans="2:12" x14ac:dyDescent="0.45">
      <c r="B20" s="10">
        <f t="shared" si="6"/>
        <v>9</v>
      </c>
      <c r="C20" s="10">
        <f t="shared" si="2"/>
        <v>41</v>
      </c>
      <c r="D20" s="9">
        <f t="shared" si="3"/>
        <v>4.7351904476990074E-16</v>
      </c>
      <c r="E20" s="9">
        <f t="shared" si="1"/>
        <v>3.5979555418432791E-13</v>
      </c>
      <c r="F20" s="9">
        <f t="shared" si="1"/>
        <v>9.8516992884465605E-11</v>
      </c>
      <c r="G20" s="9">
        <f t="shared" si="1"/>
        <v>1.2257203874939351E-8</v>
      </c>
      <c r="H20" s="9">
        <f t="shared" si="1"/>
        <v>7.1641785212626169E-7</v>
      </c>
      <c r="I20" s="9">
        <f t="shared" si="1"/>
        <v>1.8145272154686777E-5</v>
      </c>
      <c r="J20" s="9">
        <f t="shared" si="1"/>
        <v>1.4945672222803393E-4</v>
      </c>
      <c r="K20" s="9">
        <f t="shared" si="4"/>
        <v>1.6833076831598387E-4</v>
      </c>
      <c r="L20" s="9">
        <f t="shared" si="5"/>
        <v>1.5821983971206583E-4</v>
      </c>
    </row>
    <row r="21" spans="2:12" x14ac:dyDescent="0.45">
      <c r="B21" s="10">
        <f t="shared" si="6"/>
        <v>10</v>
      </c>
      <c r="C21" s="10">
        <f t="shared" si="2"/>
        <v>40</v>
      </c>
      <c r="D21" s="9">
        <f t="shared" si="3"/>
        <v>1.2900752387348141E-17</v>
      </c>
      <c r="E21" s="9">
        <f t="shared" si="1"/>
        <v>1.1202767644556177E-14</v>
      </c>
      <c r="F21" s="9">
        <f t="shared" si="1"/>
        <v>3.5467651174674618E-12</v>
      </c>
      <c r="G21" s="9">
        <f t="shared" si="1"/>
        <v>5.1794841787496696E-10</v>
      </c>
      <c r="H21" s="9">
        <f t="shared" si="1"/>
        <v>3.6248438288692647E-8</v>
      </c>
      <c r="I21" s="9">
        <f t="shared" si="1"/>
        <v>1.1299598643292246E-6</v>
      </c>
      <c r="J21" s="9">
        <f t="shared" si="1"/>
        <v>1.1924738475641026E-5</v>
      </c>
      <c r="K21" s="9">
        <f t="shared" si="4"/>
        <v>1.3091468284657605E-5</v>
      </c>
      <c r="L21" s="9">
        <f t="shared" si="5"/>
        <v>1.2305118275857334E-5</v>
      </c>
    </row>
    <row r="22" spans="2:12" x14ac:dyDescent="0.45">
      <c r="B22" s="10">
        <f t="shared" si="6"/>
        <v>11</v>
      </c>
      <c r="C22" s="10">
        <f t="shared" si="2"/>
        <v>39</v>
      </c>
      <c r="D22" s="9">
        <f t="shared" si="3"/>
        <v>3.4996721901848512E-19</v>
      </c>
      <c r="E22" s="9">
        <f t="shared" si="1"/>
        <v>3.4412756993250928E-16</v>
      </c>
      <c r="F22" s="9">
        <f t="shared" si="1"/>
        <v>1.2451409454938931E-13</v>
      </c>
      <c r="G22" s="9">
        <f t="shared" si="1"/>
        <v>2.1024435446321013E-11</v>
      </c>
      <c r="H22" s="9">
        <f t="shared" si="1"/>
        <v>1.727034255851836E-9</v>
      </c>
      <c r="I22" s="9">
        <f t="shared" si="1"/>
        <v>6.4461806090058207E-8</v>
      </c>
      <c r="J22" s="9">
        <f t="shared" si="1"/>
        <v>8.3726887169394525E-7</v>
      </c>
      <c r="K22" s="9">
        <f t="shared" si="4"/>
        <v>9.0347886133387369E-7</v>
      </c>
      <c r="L22" s="9">
        <f t="shared" si="5"/>
        <v>8.4921064671402435E-7</v>
      </c>
    </row>
    <row r="23" spans="2:12" x14ac:dyDescent="0.45">
      <c r="B23" s="10">
        <f t="shared" si="6"/>
        <v>12</v>
      </c>
      <c r="C23" s="10">
        <f t="shared" si="2"/>
        <v>38</v>
      </c>
      <c r="D23" s="9">
        <f t="shared" si="3"/>
        <v>9.4508332468167231E-21</v>
      </c>
      <c r="E23" s="9">
        <f t="shared" si="1"/>
        <v>1.0445175459936288E-17</v>
      </c>
      <c r="F23" s="9">
        <f t="shared" si="1"/>
        <v>4.2795351645453008E-15</v>
      </c>
      <c r="G23" s="9">
        <f t="shared" si="1"/>
        <v>8.258370715412539E-13</v>
      </c>
      <c r="H23" s="9">
        <f t="shared" si="1"/>
        <v>7.8437316857428518E-11</v>
      </c>
      <c r="I23" s="9">
        <f t="shared" si="1"/>
        <v>3.4363553398487912E-9</v>
      </c>
      <c r="J23" s="9">
        <f t="shared" si="1"/>
        <v>5.3442693937911465E-8</v>
      </c>
      <c r="K23" s="9">
        <f t="shared" si="4"/>
        <v>5.6958316721679014E-8</v>
      </c>
      <c r="L23" s="9">
        <f t="shared" si="5"/>
        <v>5.353706771572671E-8</v>
      </c>
    </row>
    <row r="24" spans="2:12" x14ac:dyDescent="0.45">
      <c r="B24" s="10">
        <f t="shared" si="6"/>
        <v>13</v>
      </c>
      <c r="C24" s="10">
        <f t="shared" si="2"/>
        <v>37</v>
      </c>
      <c r="D24" s="9">
        <f t="shared" si="3"/>
        <v>2.5399775803314869E-22</v>
      </c>
      <c r="E24" s="9">
        <f t="shared" si="1"/>
        <v>3.1361844011147132E-19</v>
      </c>
      <c r="F24" s="9">
        <f t="shared" si="1"/>
        <v>1.4442287560284801E-16</v>
      </c>
      <c r="G24" s="9">
        <f t="shared" si="1"/>
        <v>3.1558443523342962E-14</v>
      </c>
      <c r="H24" s="9">
        <f t="shared" si="1"/>
        <v>3.4255939053076246E-12</v>
      </c>
      <c r="I24" s="9">
        <f t="shared" si="1"/>
        <v>1.735253623810827E-10</v>
      </c>
      <c r="J24" s="9">
        <f t="shared" si="1"/>
        <v>3.1675760844658843E-9</v>
      </c>
      <c r="K24" s="9">
        <f t="shared" si="4"/>
        <v>3.3445587439325461E-9</v>
      </c>
      <c r="L24" s="9">
        <f t="shared" si="5"/>
        <v>3.1436650213539585E-9</v>
      </c>
    </row>
    <row r="25" spans="2:12" x14ac:dyDescent="0.45">
      <c r="B25" s="10">
        <f t="shared" si="6"/>
        <v>14</v>
      </c>
      <c r="C25" s="10">
        <f t="shared" si="2"/>
        <v>36</v>
      </c>
      <c r="D25" s="9">
        <f t="shared" si="3"/>
        <v>6.7917744384941731E-24</v>
      </c>
      <c r="E25" s="9">
        <f t="shared" si="1"/>
        <v>9.3224042002436858E-21</v>
      </c>
      <c r="F25" s="9">
        <f t="shared" si="1"/>
        <v>4.7961018206236159E-18</v>
      </c>
      <c r="G25" s="9">
        <f t="shared" si="1"/>
        <v>1.1779355259379339E-15</v>
      </c>
      <c r="H25" s="9">
        <f t="shared" si="1"/>
        <v>1.4478502129966098E-13</v>
      </c>
      <c r="I25" s="9">
        <f t="shared" si="1"/>
        <v>8.3819036457796952E-12</v>
      </c>
      <c r="J25" s="9">
        <f t="shared" si="1"/>
        <v>1.7691249407921138E-10</v>
      </c>
      <c r="K25" s="9">
        <f t="shared" si="4"/>
        <v>1.8544036548724769E-10</v>
      </c>
      <c r="L25" s="9">
        <f t="shared" si="5"/>
        <v>1.7430173459710409E-10</v>
      </c>
    </row>
    <row r="26" spans="2:12" x14ac:dyDescent="0.45">
      <c r="B26" s="10">
        <f t="shared" si="6"/>
        <v>15</v>
      </c>
      <c r="C26" s="10">
        <f t="shared" si="2"/>
        <v>35</v>
      </c>
      <c r="D26" s="9">
        <f t="shared" si="3"/>
        <v>1.8063229889612232E-25</v>
      </c>
      <c r="E26" s="9">
        <f t="shared" si="1"/>
        <v>2.7450088355580711E-22</v>
      </c>
      <c r="F26" s="9">
        <f t="shared" si="1"/>
        <v>1.5699187628882496E-19</v>
      </c>
      <c r="G26" s="9">
        <f t="shared" si="1"/>
        <v>4.3076099685230128E-17</v>
      </c>
      <c r="H26" s="9">
        <f t="shared" si="1"/>
        <v>5.9510284383323057E-15</v>
      </c>
      <c r="I26" s="9">
        <f t="shared" si="1"/>
        <v>3.9011519627964197E-13</v>
      </c>
      <c r="J26" s="9">
        <f t="shared" si="1"/>
        <v>9.4102390467666014E-12</v>
      </c>
      <c r="K26" s="9">
        <f t="shared" si="4"/>
        <v>9.8063485048508182E-12</v>
      </c>
      <c r="L26" s="9">
        <f t="shared" si="5"/>
        <v>9.2173219674589006E-12</v>
      </c>
    </row>
    <row r="27" spans="2:12" x14ac:dyDescent="0.45">
      <c r="B27" s="10">
        <f t="shared" si="6"/>
        <v>16</v>
      </c>
      <c r="C27" s="10">
        <f t="shared" si="2"/>
        <v>34</v>
      </c>
      <c r="D27" s="9">
        <f t="shared" si="3"/>
        <v>4.7765987853989891E-27</v>
      </c>
      <c r="E27" s="9">
        <f t="shared" si="3"/>
        <v>8.0097522253366314E-24</v>
      </c>
      <c r="F27" s="9">
        <f t="shared" si="3"/>
        <v>5.0717306104596775E-21</v>
      </c>
      <c r="G27" s="9">
        <f t="shared" si="3"/>
        <v>1.5469929650809945E-18</v>
      </c>
      <c r="H27" s="9">
        <f t="shared" si="3"/>
        <v>2.3876466682670599E-16</v>
      </c>
      <c r="I27" s="9">
        <f t="shared" si="3"/>
        <v>1.7592373592936665E-14</v>
      </c>
      <c r="J27" s="9">
        <f t="shared" si="3"/>
        <v>4.8052284494127305E-13</v>
      </c>
      <c r="K27" s="9">
        <f t="shared" si="4"/>
        <v>4.9835553527374664E-13</v>
      </c>
      <c r="L27" s="9">
        <f t="shared" si="5"/>
        <v>4.6842139259187225E-13</v>
      </c>
    </row>
    <row r="28" spans="2:12" x14ac:dyDescent="0.45">
      <c r="B28" s="10">
        <f t="shared" si="6"/>
        <v>17</v>
      </c>
      <c r="C28" s="10">
        <f t="shared" si="2"/>
        <v>33</v>
      </c>
      <c r="D28" s="9">
        <f t="shared" si="3"/>
        <v>1.2554264642475465E-28</v>
      </c>
      <c r="E28" s="9">
        <f t="shared" si="3"/>
        <v>2.3166504109185344E-25</v>
      </c>
      <c r="F28" s="9">
        <f t="shared" si="3"/>
        <v>1.6186374288701236E-22</v>
      </c>
      <c r="G28" s="9">
        <f t="shared" si="3"/>
        <v>5.4661985468287351E-20</v>
      </c>
      <c r="H28" s="9">
        <f t="shared" si="3"/>
        <v>9.3786448508035427E-18</v>
      </c>
      <c r="I28" s="9">
        <f t="shared" si="3"/>
        <v>7.720057560730206E-16</v>
      </c>
      <c r="J28" s="9">
        <f t="shared" si="3"/>
        <v>2.3700836646039604E-14</v>
      </c>
      <c r="K28" s="9">
        <f t="shared" si="4"/>
        <v>2.4482275871044429E-14</v>
      </c>
      <c r="L28" s="9">
        <f t="shared" si="5"/>
        <v>2.3011727462871743E-14</v>
      </c>
    </row>
    <row r="29" spans="2:12" x14ac:dyDescent="0.45">
      <c r="B29" s="10">
        <f t="shared" si="6"/>
        <v>18</v>
      </c>
      <c r="C29" s="10">
        <f t="shared" si="2"/>
        <v>32</v>
      </c>
      <c r="D29" s="9">
        <f t="shared" si="3"/>
        <v>3.2781928950371232E-30</v>
      </c>
      <c r="E29" s="9">
        <f t="shared" si="3"/>
        <v>6.6423472926552377E-27</v>
      </c>
      <c r="F29" s="9">
        <f t="shared" si="3"/>
        <v>5.1071611331612564E-24</v>
      </c>
      <c r="G29" s="9">
        <f t="shared" si="3"/>
        <v>1.9031252193987927E-21</v>
      </c>
      <c r="H29" s="9">
        <f t="shared" si="3"/>
        <v>3.6151449480162899E-19</v>
      </c>
      <c r="I29" s="9">
        <f t="shared" si="3"/>
        <v>3.3081038201016385E-17</v>
      </c>
      <c r="J29" s="9">
        <f t="shared" si="3"/>
        <v>1.1346145202891312E-15</v>
      </c>
      <c r="K29" s="9">
        <f t="shared" si="4"/>
        <v>1.1680589812239754E-15</v>
      </c>
      <c r="L29" s="9">
        <f t="shared" si="5"/>
        <v>1.0978985400730665E-15</v>
      </c>
    </row>
    <row r="30" spans="2:12" x14ac:dyDescent="0.45">
      <c r="B30" s="10">
        <f t="shared" si="6"/>
        <v>19</v>
      </c>
      <c r="C30" s="10">
        <f t="shared" si="2"/>
        <v>31</v>
      </c>
      <c r="D30" s="9">
        <f t="shared" si="3"/>
        <v>8.5006331719712988E-32</v>
      </c>
      <c r="E30" s="9">
        <f t="shared" si="3"/>
        <v>1.8880342204854329E-28</v>
      </c>
      <c r="F30" s="9">
        <f t="shared" si="3"/>
        <v>1.5939903724431639E-25</v>
      </c>
      <c r="G30" s="9">
        <f t="shared" si="3"/>
        <v>6.5364569225112917E-23</v>
      </c>
      <c r="H30" s="9">
        <f t="shared" si="3"/>
        <v>1.3701014763093647E-20</v>
      </c>
      <c r="I30" s="9">
        <f t="shared" si="3"/>
        <v>1.3880650289987496E-18</v>
      </c>
      <c r="J30" s="9">
        <f t="shared" si="3"/>
        <v>5.292391788582736E-17</v>
      </c>
      <c r="K30" s="9">
        <f t="shared" si="4"/>
        <v>5.4325749453746352E-17</v>
      </c>
      <c r="L30" s="9">
        <f t="shared" si="5"/>
        <v>5.1062627805955412E-17</v>
      </c>
    </row>
    <row r="31" spans="2:12" x14ac:dyDescent="0.45">
      <c r="B31" s="10">
        <f t="shared" si="6"/>
        <v>20</v>
      </c>
      <c r="C31" s="10">
        <f t="shared" si="2"/>
        <v>30</v>
      </c>
      <c r="D31" s="9">
        <f t="shared" si="3"/>
        <v>2.1878774464579549E-33</v>
      </c>
      <c r="E31" s="9">
        <f t="shared" si="3"/>
        <v>5.3197510818142771E-30</v>
      </c>
      <c r="F31" s="9">
        <f t="shared" si="3"/>
        <v>4.9230999835238597E-27</v>
      </c>
      <c r="G31" s="9">
        <f t="shared" si="3"/>
        <v>2.2167321308528683E-24</v>
      </c>
      <c r="H31" s="9">
        <f t="shared" si="3"/>
        <v>5.1131961409966833E-22</v>
      </c>
      <c r="I31" s="9">
        <f t="shared" si="3"/>
        <v>5.7161222882584324E-20</v>
      </c>
      <c r="J31" s="9">
        <f t="shared" si="3"/>
        <v>2.4129445844601835E-18</v>
      </c>
      <c r="K31" s="9">
        <f t="shared" si="4"/>
        <v>2.4706193486174204E-18</v>
      </c>
      <c r="L31" s="9">
        <f t="shared" si="5"/>
        <v>2.3222195278880499E-18</v>
      </c>
    </row>
    <row r="32" spans="2:12" x14ac:dyDescent="0.45">
      <c r="B32" s="10">
        <f t="shared" si="6"/>
        <v>21</v>
      </c>
      <c r="C32" s="10">
        <f t="shared" si="2"/>
        <v>29</v>
      </c>
      <c r="D32" s="9">
        <f t="shared" si="3"/>
        <v>5.5860700760627905E-35</v>
      </c>
      <c r="E32" s="9">
        <f t="shared" si="3"/>
        <v>1.4855687861449577E-31</v>
      </c>
      <c r="F32" s="9">
        <f t="shared" si="3"/>
        <v>1.5050462435633048E-28</v>
      </c>
      <c r="G32" s="9">
        <f t="shared" si="3"/>
        <v>7.4284108640282465E-26</v>
      </c>
      <c r="H32" s="9">
        <f t="shared" si="3"/>
        <v>1.8814513960613646E-23</v>
      </c>
      <c r="I32" s="9">
        <f t="shared" si="3"/>
        <v>2.3145734531578321E-21</v>
      </c>
      <c r="J32" s="9">
        <f t="shared" si="3"/>
        <v>1.0781241760353972E-19</v>
      </c>
      <c r="K32" s="9">
        <f t="shared" si="4"/>
        <v>1.1014588000542005E-19</v>
      </c>
      <c r="L32" s="9">
        <f t="shared" si="5"/>
        <v>1.0352987545739842E-19</v>
      </c>
    </row>
    <row r="33" spans="2:12" x14ac:dyDescent="0.45">
      <c r="B33" s="10">
        <f t="shared" si="6"/>
        <v>22</v>
      </c>
      <c r="C33" s="10">
        <f t="shared" si="2"/>
        <v>28</v>
      </c>
      <c r="D33" s="9">
        <f t="shared" si="3"/>
        <v>1.4139355658412846E-36</v>
      </c>
      <c r="E33" s="9">
        <f t="shared" si="3"/>
        <v>4.1105770835579646E-33</v>
      </c>
      <c r="F33" s="9">
        <f t="shared" si="3"/>
        <v>4.5548905023466782E-30</v>
      </c>
      <c r="G33" s="9">
        <f t="shared" si="3"/>
        <v>2.4611254281716638E-27</v>
      </c>
      <c r="H33" s="9">
        <f t="shared" si="3"/>
        <v>6.832857234412128E-25</v>
      </c>
      <c r="I33" s="9">
        <f t="shared" si="3"/>
        <v>9.2299247797585363E-23</v>
      </c>
      <c r="J33" s="9">
        <f t="shared" si="3"/>
        <v>4.731130027814943E-21</v>
      </c>
      <c r="K33" s="9">
        <f t="shared" si="4"/>
        <v>4.8241150270204003E-21</v>
      </c>
      <c r="L33" s="9">
        <f t="shared" si="5"/>
        <v>4.5343505169236458E-21</v>
      </c>
    </row>
    <row r="34" spans="2:12" x14ac:dyDescent="0.45">
      <c r="B34" s="10">
        <f t="shared" si="6"/>
        <v>23</v>
      </c>
      <c r="C34" s="10">
        <f t="shared" si="2"/>
        <v>27</v>
      </c>
      <c r="D34" s="9">
        <f t="shared" si="3"/>
        <v>3.5455831058330179E-38</v>
      </c>
      <c r="E34" s="9">
        <f t="shared" si="3"/>
        <v>1.1266036597828312E-34</v>
      </c>
      <c r="F34" s="9">
        <f t="shared" si="3"/>
        <v>1.364687124020506E-31</v>
      </c>
      <c r="G34" s="9">
        <f t="shared" si="3"/>
        <v>8.0650481831234711E-29</v>
      </c>
      <c r="H34" s="9">
        <f t="shared" si="3"/>
        <v>2.4512369777906466E-26</v>
      </c>
      <c r="I34" s="9">
        <f t="shared" si="3"/>
        <v>3.6295486880889282E-24</v>
      </c>
      <c r="J34" s="9">
        <f t="shared" si="3"/>
        <v>2.0428533912342645E-22</v>
      </c>
      <c r="K34" s="9">
        <f t="shared" si="4"/>
        <v>2.0793948096835651E-22</v>
      </c>
      <c r="L34" s="9">
        <f t="shared" si="5"/>
        <v>1.9544942186008839E-22</v>
      </c>
    </row>
    <row r="35" spans="2:12" x14ac:dyDescent="0.45">
      <c r="B35" s="10">
        <f t="shared" si="6"/>
        <v>24</v>
      </c>
      <c r="C35" s="10">
        <f t="shared" si="2"/>
        <v>26</v>
      </c>
      <c r="D35" s="9">
        <f t="shared" si="3"/>
        <v>8.8010928158975877E-40</v>
      </c>
      <c r="E35" s="9">
        <f t="shared" si="3"/>
        <v>3.0570805445849445E-36</v>
      </c>
      <c r="F35" s="9">
        <f t="shared" si="3"/>
        <v>4.0474279629235121E-33</v>
      </c>
      <c r="G35" s="9">
        <f t="shared" si="3"/>
        <v>2.6148079215800357E-30</v>
      </c>
      <c r="H35" s="9">
        <f t="shared" si="3"/>
        <v>8.6923297084774095E-28</v>
      </c>
      <c r="I35" s="9">
        <f t="shared" si="3"/>
        <v>1.4090073294559552E-25</v>
      </c>
      <c r="J35" s="9">
        <f t="shared" si="3"/>
        <v>8.6929931541883065E-24</v>
      </c>
      <c r="K35" s="9">
        <f t="shared" si="4"/>
        <v>8.8347657389631569E-24</v>
      </c>
      <c r="L35" s="9">
        <f t="shared" si="5"/>
        <v>8.3040981342664613E-24</v>
      </c>
    </row>
    <row r="36" spans="2:12" x14ac:dyDescent="0.45">
      <c r="B36" s="10">
        <f t="shared" si="6"/>
        <v>25</v>
      </c>
      <c r="C36" s="10">
        <f t="shared" si="2"/>
        <v>25</v>
      </c>
      <c r="D36" s="9">
        <f t="shared" si="3"/>
        <v>2.1606610840992482E-41</v>
      </c>
      <c r="E36" s="9">
        <f t="shared" si="3"/>
        <v>8.2087115686736733E-38</v>
      </c>
      <c r="F36" s="9">
        <f t="shared" si="3"/>
        <v>1.1880481283042453E-34</v>
      </c>
      <c r="G36" s="9">
        <f t="shared" si="3"/>
        <v>8.388899837683351E-32</v>
      </c>
      <c r="H36" s="9">
        <f t="shared" si="3"/>
        <v>3.048514043188243E-29</v>
      </c>
      <c r="I36" s="9">
        <f t="shared" si="3"/>
        <v>5.4048460366814919E-27</v>
      </c>
      <c r="J36" s="9">
        <f t="shared" si="3"/>
        <v>3.6504730490712258E-25</v>
      </c>
      <c r="K36" s="9">
        <f t="shared" si="4"/>
        <v>3.7048272009212126E-25</v>
      </c>
      <c r="L36" s="9">
        <f t="shared" si="5"/>
        <v>3.4822936516888415E-25</v>
      </c>
    </row>
    <row r="37" spans="2:12" x14ac:dyDescent="0.45">
      <c r="B37" s="10">
        <f t="shared" si="6"/>
        <v>26</v>
      </c>
      <c r="C37" s="10">
        <f t="shared" si="2"/>
        <v>24</v>
      </c>
      <c r="D37" s="9">
        <f t="shared" si="3"/>
        <v>5.2407524167513906E-43</v>
      </c>
      <c r="E37" s="9">
        <f t="shared" si="3"/>
        <v>2.1796749016393348E-39</v>
      </c>
      <c r="F37" s="9">
        <f t="shared" si="3"/>
        <v>3.4503950960325326E-36</v>
      </c>
      <c r="G37" s="9">
        <f t="shared" si="3"/>
        <v>2.6633398929628952E-33</v>
      </c>
      <c r="H37" s="9">
        <f t="shared" si="3"/>
        <v>1.0578402695318671E-30</v>
      </c>
      <c r="I37" s="9">
        <f t="shared" si="3"/>
        <v>2.0502273111788832E-28</v>
      </c>
      <c r="J37" s="9">
        <f t="shared" si="3"/>
        <v>1.5145579671678627E-26</v>
      </c>
      <c r="K37" s="9">
        <f t="shared" si="4"/>
        <v>1.5351662909858515E-26</v>
      </c>
      <c r="L37" s="9">
        <f t="shared" si="5"/>
        <v>1.4429552417606595E-26</v>
      </c>
    </row>
    <row r="38" spans="2:12" x14ac:dyDescent="0.45">
      <c r="B38" s="10">
        <f t="shared" si="6"/>
        <v>27</v>
      </c>
      <c r="C38" s="10">
        <f t="shared" si="2"/>
        <v>23</v>
      </c>
      <c r="D38" s="9">
        <f t="shared" si="3"/>
        <v>1.2544354189032599E-44</v>
      </c>
      <c r="E38" s="9">
        <f t="shared" si="3"/>
        <v>5.71897107477994E-41</v>
      </c>
      <c r="F38" s="9">
        <f t="shared" si="3"/>
        <v>9.9107093183913825E-38</v>
      </c>
      <c r="G38" s="9">
        <f t="shared" si="3"/>
        <v>8.3672081078788168E-35</v>
      </c>
      <c r="H38" s="9">
        <f t="shared" si="3"/>
        <v>3.6329620727447129E-32</v>
      </c>
      <c r="I38" s="9">
        <f t="shared" si="3"/>
        <v>7.695787960844288E-30</v>
      </c>
      <c r="J38" s="9">
        <f t="shared" si="3"/>
        <v>6.2147515370109664E-28</v>
      </c>
      <c r="K38" s="9">
        <f t="shared" si="4"/>
        <v>6.2920735505391375E-28</v>
      </c>
      <c r="L38" s="9">
        <f t="shared" si="5"/>
        <v>5.9141348820677873E-28</v>
      </c>
    </row>
    <row r="39" spans="2:12" x14ac:dyDescent="0.45">
      <c r="B39" s="10">
        <f t="shared" si="6"/>
        <v>28</v>
      </c>
      <c r="C39" s="10">
        <f t="shared" si="2"/>
        <v>22</v>
      </c>
      <c r="D39" s="9">
        <f t="shared" si="3"/>
        <v>2.9591214784489122E-46</v>
      </c>
      <c r="E39" s="9">
        <f t="shared" si="3"/>
        <v>1.4813246077135792E-42</v>
      </c>
      <c r="F39" s="9">
        <f t="shared" si="3"/>
        <v>2.8138995360692174E-39</v>
      </c>
      <c r="G39" s="9">
        <f t="shared" si="3"/>
        <v>2.6007233341788025E-36</v>
      </c>
      <c r="H39" s="9">
        <f t="shared" si="3"/>
        <v>1.2350726750542852E-33</v>
      </c>
      <c r="I39" s="9">
        <f t="shared" si="3"/>
        <v>2.8600362288621841E-31</v>
      </c>
      <c r="J39" s="9">
        <f t="shared" si="3"/>
        <v>2.5243671620353755E-29</v>
      </c>
      <c r="K39" s="9">
        <f t="shared" si="4"/>
        <v>2.5530912919453742E-29</v>
      </c>
      <c r="L39" s="9">
        <f t="shared" si="5"/>
        <v>2.3997377248560392E-29</v>
      </c>
    </row>
    <row r="40" spans="2:12" x14ac:dyDescent="0.45">
      <c r="B40" s="10">
        <f t="shared" si="6"/>
        <v>29</v>
      </c>
      <c r="C40" s="10">
        <f t="shared" si="2"/>
        <v>21</v>
      </c>
      <c r="D40" s="9">
        <f t="shared" si="3"/>
        <v>6.8683670679665429E-48</v>
      </c>
      <c r="E40" s="9">
        <f t="shared" si="3"/>
        <v>3.7836403267621986E-44</v>
      </c>
      <c r="F40" s="9">
        <f t="shared" si="3"/>
        <v>7.8919812907164415E-41</v>
      </c>
      <c r="G40" s="9">
        <f t="shared" si="3"/>
        <v>7.995453934305735E-38</v>
      </c>
      <c r="H40" s="9">
        <f t="shared" si="3"/>
        <v>4.1567242835482631E-35</v>
      </c>
      <c r="I40" s="9">
        <f t="shared" si="3"/>
        <v>1.0528058893720321E-32</v>
      </c>
      <c r="J40" s="9">
        <f t="shared" si="3"/>
        <v>1.0158184232057397E-30</v>
      </c>
      <c r="K40" s="9">
        <f t="shared" si="4"/>
        <v>1.0263881293757924E-30</v>
      </c>
      <c r="L40" s="9">
        <f t="shared" si="5"/>
        <v>9.6473726661404855E-31</v>
      </c>
    </row>
    <row r="41" spans="2:12" x14ac:dyDescent="0.45">
      <c r="B41" s="10">
        <f t="shared" si="6"/>
        <v>30</v>
      </c>
      <c r="C41" s="10">
        <f t="shared" si="2"/>
        <v>20</v>
      </c>
      <c r="D41" s="9">
        <f t="shared" si="3"/>
        <v>1.5657371735486089E-49</v>
      </c>
      <c r="E41" s="9">
        <f t="shared" si="3"/>
        <v>9.5175943656108565E-46</v>
      </c>
      <c r="F41" s="9">
        <f t="shared" si="3"/>
        <v>2.1846018553329632E-42</v>
      </c>
      <c r="G41" s="9">
        <f t="shared" si="3"/>
        <v>2.4302291593634717E-39</v>
      </c>
      <c r="H41" s="9">
        <f t="shared" si="3"/>
        <v>1.3849268421922603E-36</v>
      </c>
      <c r="I41" s="9">
        <f t="shared" si="3"/>
        <v>3.8400214809922127E-34</v>
      </c>
      <c r="J41" s="9">
        <f t="shared" si="3"/>
        <v>4.0524671138526214E-32</v>
      </c>
      <c r="K41" s="9">
        <f t="shared" si="4"/>
        <v>4.091006064588234E-32</v>
      </c>
      <c r="L41" s="9">
        <f t="shared" si="5"/>
        <v>3.8452763584206681E-32</v>
      </c>
    </row>
    <row r="42" spans="2:12" x14ac:dyDescent="0.45">
      <c r="B42" s="10">
        <f t="shared" si="6"/>
        <v>31</v>
      </c>
      <c r="C42" s="10">
        <f t="shared" si="2"/>
        <v>19</v>
      </c>
      <c r="D42" s="9">
        <f t="shared" si="3"/>
        <v>3.4979234728213686E-51</v>
      </c>
      <c r="E42" s="9">
        <f t="shared" si="3"/>
        <v>2.3540858404303539E-47</v>
      </c>
      <c r="F42" s="9">
        <f t="shared" si="3"/>
        <v>5.9623763036232907E-44</v>
      </c>
      <c r="G42" s="9">
        <f t="shared" si="3"/>
        <v>7.2989975322070011E-41</v>
      </c>
      <c r="H42" s="9">
        <f t="shared" si="3"/>
        <v>4.5673119263787176E-38</v>
      </c>
      <c r="I42" s="9">
        <f t="shared" si="3"/>
        <v>1.3881583381573606E-35</v>
      </c>
      <c r="J42" s="9">
        <f t="shared" si="3"/>
        <v>1.6037423046310621E-33</v>
      </c>
      <c r="K42" s="9">
        <f t="shared" si="4"/>
        <v>1.6176696341815222E-33</v>
      </c>
      <c r="L42" s="9">
        <f t="shared" si="5"/>
        <v>1.5205029525370086E-33</v>
      </c>
    </row>
    <row r="43" spans="2:12" x14ac:dyDescent="0.45">
      <c r="B43" s="10">
        <f t="shared" si="6"/>
        <v>32</v>
      </c>
      <c r="C43" s="10">
        <f t="shared" si="2"/>
        <v>18</v>
      </c>
      <c r="D43" s="9">
        <f t="shared" si="3"/>
        <v>7.6382427458025663E-53</v>
      </c>
      <c r="E43" s="9">
        <f t="shared" si="3"/>
        <v>5.7145023471776724E-49</v>
      </c>
      <c r="F43" s="9">
        <f t="shared" si="3"/>
        <v>1.6024303615560903E-45</v>
      </c>
      <c r="G43" s="9">
        <f t="shared" si="3"/>
        <v>2.1645866720989874E-42</v>
      </c>
      <c r="H43" s="9">
        <f t="shared" si="3"/>
        <v>1.4905321276296121E-39</v>
      </c>
      <c r="I43" s="9">
        <f t="shared" si="3"/>
        <v>4.9743635857822221E-37</v>
      </c>
      <c r="J43" s="9">
        <f t="shared" si="3"/>
        <v>6.299478774328148E-35</v>
      </c>
      <c r="K43" s="9">
        <f t="shared" si="4"/>
        <v>6.3493716800177011E-35</v>
      </c>
      <c r="L43" s="9">
        <f t="shared" si="5"/>
        <v>5.9679913514025065E-35</v>
      </c>
    </row>
    <row r="44" spans="2:12" x14ac:dyDescent="0.45">
      <c r="B44" s="10">
        <f t="shared" si="6"/>
        <v>33</v>
      </c>
      <c r="C44" s="10">
        <f t="shared" si="2"/>
        <v>17</v>
      </c>
      <c r="D44" s="9">
        <f t="shared" ref="D44:J61" si="7">IFERROR(_xlfn.BINOM.DIST(D$8,$B44,$G$3,FALSE)*_xlfn.BINOM.DIST(D$9,$C44,1-$G$4,FALSE),0)</f>
        <v>1.6251580310218244E-54</v>
      </c>
      <c r="E44" s="9">
        <f t="shared" si="7"/>
        <v>1.3583341682952102E-50</v>
      </c>
      <c r="F44" s="9">
        <f t="shared" si="7"/>
        <v>4.23428750308227E-47</v>
      </c>
      <c r="G44" s="9">
        <f t="shared" si="7"/>
        <v>6.3325673917790569E-44</v>
      </c>
      <c r="H44" s="9">
        <f t="shared" si="7"/>
        <v>4.8116957898534987E-41</v>
      </c>
      <c r="I44" s="9">
        <f t="shared" si="7"/>
        <v>1.7671086446453574E-38</v>
      </c>
      <c r="J44" s="9">
        <f t="shared" si="7"/>
        <v>2.4572434935322456E-36</v>
      </c>
      <c r="K44" s="9">
        <f t="shared" si="4"/>
        <v>2.4749627603046282E-36</v>
      </c>
      <c r="L44" s="9">
        <f t="shared" si="5"/>
        <v>2.3263020489139357E-36</v>
      </c>
    </row>
    <row r="45" spans="2:12" x14ac:dyDescent="0.45">
      <c r="B45" s="10">
        <f t="shared" si="6"/>
        <v>34</v>
      </c>
      <c r="C45" s="10">
        <f t="shared" si="2"/>
        <v>16</v>
      </c>
      <c r="D45" s="9">
        <f t="shared" si="7"/>
        <v>3.3560835434117874E-56</v>
      </c>
      <c r="E45" s="9">
        <f t="shared" si="7"/>
        <v>3.1528065801823562E-52</v>
      </c>
      <c r="F45" s="9">
        <f t="shared" si="7"/>
        <v>1.0979867860386548E-48</v>
      </c>
      <c r="G45" s="9">
        <f t="shared" si="7"/>
        <v>1.8254483902177343E-45</v>
      </c>
      <c r="H45" s="9">
        <f t="shared" si="7"/>
        <v>1.535647592506436E-42</v>
      </c>
      <c r="I45" s="9">
        <f t="shared" si="7"/>
        <v>6.2231265548771876E-40</v>
      </c>
      <c r="J45" s="9">
        <f t="shared" si="7"/>
        <v>9.5227521405886118E-38</v>
      </c>
      <c r="K45" s="9">
        <f t="shared" si="4"/>
        <v>9.5851371535513035E-38</v>
      </c>
      <c r="L45" s="9">
        <f t="shared" si="5"/>
        <v>9.0093978612764947E-38</v>
      </c>
    </row>
    <row r="46" spans="2:12" x14ac:dyDescent="0.45">
      <c r="B46" s="10">
        <f t="shared" si="6"/>
        <v>35</v>
      </c>
      <c r="C46" s="10">
        <f t="shared" si="2"/>
        <v>15</v>
      </c>
      <c r="D46" s="9">
        <f t="shared" si="7"/>
        <v>6.6943155786139562E-58</v>
      </c>
      <c r="E46" s="9">
        <f t="shared" si="7"/>
        <v>7.1211897686769419E-54</v>
      </c>
      <c r="F46" s="9">
        <f t="shared" si="7"/>
        <v>2.7874422759685456E-50</v>
      </c>
      <c r="G46" s="9">
        <f t="shared" si="7"/>
        <v>5.1773126925017015E-47</v>
      </c>
      <c r="H46" s="9">
        <f t="shared" si="7"/>
        <v>4.8417166287416244E-44</v>
      </c>
      <c r="I46" s="9">
        <f t="shared" si="7"/>
        <v>2.1723014902330657E-41</v>
      </c>
      <c r="J46" s="9">
        <f t="shared" si="7"/>
        <v>3.6679712940639119E-39</v>
      </c>
      <c r="K46" s="9">
        <f t="shared" si="4"/>
        <v>3.6897427779335383E-39</v>
      </c>
      <c r="L46" s="9">
        <f t="shared" si="5"/>
        <v>3.4681152872036349E-39</v>
      </c>
    </row>
    <row r="47" spans="2:12" x14ac:dyDescent="0.45">
      <c r="B47" s="10">
        <f t="shared" si="6"/>
        <v>36</v>
      </c>
      <c r="C47" s="10">
        <f t="shared" si="2"/>
        <v>14</v>
      </c>
      <c r="D47" s="9">
        <f t="shared" si="7"/>
        <v>1.281890217181401E-59</v>
      </c>
      <c r="E47" s="9">
        <f t="shared" si="7"/>
        <v>1.5584366667013135E-55</v>
      </c>
      <c r="F47" s="9">
        <f t="shared" si="7"/>
        <v>6.9075540756165847E-52</v>
      </c>
      <c r="G47" s="9">
        <f t="shared" si="7"/>
        <v>1.4420368041010129E-48</v>
      </c>
      <c r="H47" s="9">
        <f t="shared" si="7"/>
        <v>1.5065979935179653E-45</v>
      </c>
      <c r="I47" s="9">
        <f t="shared" si="7"/>
        <v>7.5143442078068849E-43</v>
      </c>
      <c r="J47" s="9">
        <f t="shared" si="7"/>
        <v>1.4047549636840506E-40</v>
      </c>
      <c r="K47" s="9">
        <f t="shared" si="4"/>
        <v>1.4122843882990699E-40</v>
      </c>
      <c r="L47" s="9">
        <f t="shared" si="5"/>
        <v>1.3274543434927928E-40</v>
      </c>
    </row>
    <row r="48" spans="2:12" x14ac:dyDescent="0.45">
      <c r="B48" s="10">
        <f t="shared" si="6"/>
        <v>37</v>
      </c>
      <c r="C48" s="10">
        <f t="shared" si="2"/>
        <v>13</v>
      </c>
      <c r="D48" s="9">
        <f t="shared" si="7"/>
        <v>2.337793709145385E-61</v>
      </c>
      <c r="E48" s="9">
        <f t="shared" si="7"/>
        <v>3.286217135331429E-57</v>
      </c>
      <c r="F48" s="9">
        <f t="shared" si="7"/>
        <v>1.6646515466640106E-53</v>
      </c>
      <c r="G48" s="9">
        <f t="shared" si="7"/>
        <v>3.9351129487917256E-50</v>
      </c>
      <c r="H48" s="9">
        <f t="shared" si="7"/>
        <v>4.6209554374273143E-47</v>
      </c>
      <c r="I48" s="9">
        <f t="shared" si="7"/>
        <v>2.5748477136838007E-44</v>
      </c>
      <c r="J48" s="9">
        <f t="shared" si="7"/>
        <v>5.3509883654402004E-42</v>
      </c>
      <c r="K48" s="9">
        <f t="shared" si="4"/>
        <v>5.3767830914991919E-42</v>
      </c>
      <c r="L48" s="9">
        <f t="shared" si="5"/>
        <v>5.053822111158084E-42</v>
      </c>
    </row>
    <row r="49" spans="2:12" x14ac:dyDescent="0.45">
      <c r="B49" s="10">
        <f t="shared" si="6"/>
        <v>38</v>
      </c>
      <c r="C49" s="10">
        <f t="shared" si="2"/>
        <v>12</v>
      </c>
      <c r="D49" s="9">
        <f t="shared" si="7"/>
        <v>4.0174850975494187E-63</v>
      </c>
      <c r="E49" s="9">
        <f t="shared" si="7"/>
        <v>6.6285443168538288E-59</v>
      </c>
      <c r="F49" s="9">
        <f t="shared" si="7"/>
        <v>3.8823706284716941E-55</v>
      </c>
      <c r="G49" s="9">
        <f t="shared" si="7"/>
        <v>1.0488727523082862E-51</v>
      </c>
      <c r="H49" s="9">
        <f t="shared" si="7"/>
        <v>1.3946948393506081E-48</v>
      </c>
      <c r="I49" s="9">
        <f t="shared" si="7"/>
        <v>8.7347906371063763E-46</v>
      </c>
      <c r="J49" s="9">
        <f t="shared" si="7"/>
        <v>2.0279676650937129E-43</v>
      </c>
      <c r="K49" s="9">
        <f t="shared" si="4"/>
        <v>2.0367164131718232E-43</v>
      </c>
      <c r="L49" s="9">
        <f t="shared" si="5"/>
        <v>1.914379335725876E-43</v>
      </c>
    </row>
    <row r="50" spans="2:12" x14ac:dyDescent="0.45">
      <c r="B50" s="10">
        <f t="shared" si="6"/>
        <v>39</v>
      </c>
      <c r="C50" s="10">
        <f t="shared" si="2"/>
        <v>11</v>
      </c>
      <c r="D50" s="9">
        <f t="shared" si="7"/>
        <v>6.4108804748128231E-65</v>
      </c>
      <c r="E50" s="9">
        <f t="shared" si="7"/>
        <v>1.2665121770024597E-60</v>
      </c>
      <c r="F50" s="9">
        <f t="shared" si="7"/>
        <v>8.706869149534006E-57</v>
      </c>
      <c r="G50" s="9">
        <f t="shared" si="7"/>
        <v>2.7198163125015507E-53</v>
      </c>
      <c r="H50" s="9">
        <f t="shared" si="7"/>
        <v>4.1332141895648225E-50</v>
      </c>
      <c r="I50" s="9">
        <f t="shared" si="7"/>
        <v>2.9311836540351982E-47</v>
      </c>
      <c r="J50" s="9">
        <f t="shared" si="7"/>
        <v>7.649007634299318E-45</v>
      </c>
      <c r="K50" s="9">
        <f t="shared" si="4"/>
        <v>7.6783608301884371E-45</v>
      </c>
      <c r="L50" s="9">
        <f t="shared" si="5"/>
        <v>7.2171536550187615E-45</v>
      </c>
    </row>
    <row r="51" spans="2:12" x14ac:dyDescent="0.45">
      <c r="B51" s="10">
        <f t="shared" si="6"/>
        <v>40</v>
      </c>
      <c r="C51" s="10">
        <f t="shared" si="2"/>
        <v>10</v>
      </c>
      <c r="D51" s="9">
        <f t="shared" si="7"/>
        <v>9.3001167429587917E-67</v>
      </c>
      <c r="E51" s="9">
        <f t="shared" si="7"/>
        <v>2.2612923856612777E-62</v>
      </c>
      <c r="F51" s="9">
        <f t="shared" si="7"/>
        <v>1.8613891086248316E-58</v>
      </c>
      <c r="G51" s="9">
        <f t="shared" si="7"/>
        <v>6.8247782424630471E-55</v>
      </c>
      <c r="H51" s="9">
        <f t="shared" si="7"/>
        <v>1.1991917377847784E-51</v>
      </c>
      <c r="I51" s="9">
        <f t="shared" si="7"/>
        <v>9.7193157912191683E-49</v>
      </c>
      <c r="J51" s="9">
        <f t="shared" si="7"/>
        <v>2.8719678226405338E-46</v>
      </c>
      <c r="K51" s="9">
        <f t="shared" si="4"/>
        <v>2.8816991371757706E-46</v>
      </c>
      <c r="L51" s="9">
        <f t="shared" si="5"/>
        <v>2.7086074645989413E-46</v>
      </c>
    </row>
    <row r="52" spans="2:12" x14ac:dyDescent="0.45">
      <c r="B52" s="10">
        <f t="shared" si="6"/>
        <v>41</v>
      </c>
      <c r="C52" s="10">
        <f t="shared" si="2"/>
        <v>9</v>
      </c>
      <c r="D52" s="9">
        <f t="shared" si="7"/>
        <v>1.1872489459096194E-68</v>
      </c>
      <c r="E52" s="9">
        <f t="shared" si="7"/>
        <v>3.6986564286746546E-64</v>
      </c>
      <c r="F52" s="9">
        <f t="shared" si="7"/>
        <v>3.7471499240728878E-60</v>
      </c>
      <c r="G52" s="9">
        <f t="shared" si="7"/>
        <v>1.6450543300001754E-56</v>
      </c>
      <c r="H52" s="9">
        <f t="shared" si="7"/>
        <v>3.392767883784456E-53</v>
      </c>
      <c r="I52" s="9">
        <f t="shared" si="7"/>
        <v>3.1794570274467365E-50</v>
      </c>
      <c r="J52" s="9">
        <f t="shared" si="7"/>
        <v>1.0737144139355295E-47</v>
      </c>
      <c r="K52" s="9">
        <f t="shared" si="4"/>
        <v>1.076897265376289E-47</v>
      </c>
      <c r="L52" s="9">
        <f t="shared" si="5"/>
        <v>1.0122125290508723E-47</v>
      </c>
    </row>
    <row r="53" spans="2:12" x14ac:dyDescent="0.45">
      <c r="B53" s="10">
        <f t="shared" si="6"/>
        <v>42</v>
      </c>
      <c r="C53" s="10">
        <f t="shared" si="2"/>
        <v>8</v>
      </c>
      <c r="D53" s="9">
        <f t="shared" si="7"/>
        <v>1.2630307935208556E-70</v>
      </c>
      <c r="E53" s="9">
        <f t="shared" si="7"/>
        <v>5.3742802284842381E-66</v>
      </c>
      <c r="F53" s="9">
        <f t="shared" si="7"/>
        <v>6.9760769863059984E-62</v>
      </c>
      <c r="G53" s="9">
        <f t="shared" si="7"/>
        <v>3.7693552569562795E-58</v>
      </c>
      <c r="H53" s="9">
        <f t="shared" si="7"/>
        <v>9.3082657505845698E-55</v>
      </c>
      <c r="I53" s="9">
        <f t="shared" si="7"/>
        <v>1.0238619524842889E-51</v>
      </c>
      <c r="J53" s="9">
        <f t="shared" si="7"/>
        <v>3.9978728178450779E-49</v>
      </c>
      <c r="K53" s="9">
        <f t="shared" si="4"/>
        <v>4.0081207494057246E-49</v>
      </c>
      <c r="L53" s="9">
        <f t="shared" si="5"/>
        <v>3.7673696191248344E-49</v>
      </c>
    </row>
    <row r="54" spans="2:12" x14ac:dyDescent="0.45">
      <c r="B54" s="10">
        <f t="shared" si="6"/>
        <v>43</v>
      </c>
      <c r="C54" s="10">
        <f t="shared" si="2"/>
        <v>7</v>
      </c>
      <c r="D54" s="9">
        <f t="shared" si="7"/>
        <v>1.0077373352560208E-72</v>
      </c>
      <c r="E54" s="9">
        <f t="shared" si="7"/>
        <v>6.5851267997193114E-68</v>
      </c>
      <c r="F54" s="9">
        <f t="shared" si="7"/>
        <v>1.1675063975524684E-63</v>
      </c>
      <c r="G54" s="9">
        <f t="shared" si="7"/>
        <v>8.0825603083005056E-60</v>
      </c>
      <c r="H54" s="9">
        <f t="shared" si="7"/>
        <v>2.4565594963694672E-56</v>
      </c>
      <c r="I54" s="9">
        <f t="shared" si="7"/>
        <v>3.235398037140643E-53</v>
      </c>
      <c r="J54" s="9">
        <f t="shared" si="7"/>
        <v>1.4828222929902721E-50</v>
      </c>
      <c r="K54" s="9">
        <f t="shared" si="4"/>
        <v>1.4860601483952819E-50</v>
      </c>
      <c r="L54" s="9">
        <f t="shared" si="5"/>
        <v>1.396798700759355E-50</v>
      </c>
    </row>
    <row r="55" spans="2:12" x14ac:dyDescent="0.45">
      <c r="B55" s="10">
        <f t="shared" si="6"/>
        <v>44</v>
      </c>
      <c r="C55" s="10">
        <f t="shared" si="2"/>
        <v>6</v>
      </c>
      <c r="D55" s="9">
        <f t="shared" si="7"/>
        <v>4.5945471212280023E-75</v>
      </c>
      <c r="E55" s="9">
        <f t="shared" si="7"/>
        <v>6.144318495532334E-70</v>
      </c>
      <c r="F55" s="9">
        <f t="shared" si="7"/>
        <v>1.672935784595369E-65</v>
      </c>
      <c r="G55" s="9">
        <f t="shared" si="7"/>
        <v>1.5818785094457506E-61</v>
      </c>
      <c r="H55" s="9">
        <f t="shared" si="7"/>
        <v>6.1600656063974612E-58</v>
      </c>
      <c r="I55" s="9">
        <f t="shared" si="7"/>
        <v>9.9853294576235184E-55</v>
      </c>
      <c r="J55" s="9">
        <f t="shared" si="7"/>
        <v>5.4796344533793053E-52</v>
      </c>
      <c r="K55" s="9">
        <f t="shared" si="4"/>
        <v>5.4896259444845809E-52</v>
      </c>
      <c r="L55" s="9">
        <f t="shared" si="5"/>
        <v>5.1598869636542466E-52</v>
      </c>
    </row>
    <row r="56" spans="2:12" x14ac:dyDescent="0.45">
      <c r="B56" s="10">
        <f t="shared" si="6"/>
        <v>45</v>
      </c>
      <c r="C56" s="10">
        <f t="shared" si="2"/>
        <v>5</v>
      </c>
      <c r="D56" s="9">
        <f t="shared" si="7"/>
        <v>0</v>
      </c>
      <c r="E56" s="9">
        <f t="shared" si="7"/>
        <v>3.3425330306935022E-72</v>
      </c>
      <c r="F56" s="9">
        <f t="shared" si="7"/>
        <v>1.8624965439582948E-67</v>
      </c>
      <c r="G56" s="9">
        <f t="shared" si="7"/>
        <v>2.7045795184292619E-63</v>
      </c>
      <c r="H56" s="9">
        <f t="shared" si="7"/>
        <v>1.4385207695272313E-59</v>
      </c>
      <c r="I56" s="9">
        <f t="shared" si="7"/>
        <v>2.9876318191028304E-56</v>
      </c>
      <c r="J56" s="9">
        <f t="shared" si="7"/>
        <v>2.0178686612281315E-53</v>
      </c>
      <c r="K56" s="9">
        <f t="shared" si="4"/>
        <v>2.0208577318384805E-53</v>
      </c>
      <c r="L56" s="9">
        <f t="shared" si="5"/>
        <v>1.8994732193711041E-53</v>
      </c>
    </row>
    <row r="57" spans="2:12" x14ac:dyDescent="0.45">
      <c r="B57" s="10">
        <f t="shared" si="6"/>
        <v>46</v>
      </c>
      <c r="C57" s="10">
        <f t="shared" si="2"/>
        <v>4</v>
      </c>
      <c r="D57" s="9">
        <f t="shared" si="7"/>
        <v>0</v>
      </c>
      <c r="E57" s="9">
        <f t="shared" si="7"/>
        <v>0</v>
      </c>
      <c r="F57" s="9">
        <f t="shared" si="7"/>
        <v>1.2428651985795249E-69</v>
      </c>
      <c r="G57" s="9">
        <f t="shared" si="7"/>
        <v>3.6935375907297172E-65</v>
      </c>
      <c r="H57" s="9">
        <f t="shared" si="7"/>
        <v>3.0169584528078219E-61</v>
      </c>
      <c r="I57" s="9">
        <f t="shared" si="7"/>
        <v>8.5582395648404068E-58</v>
      </c>
      <c r="J57" s="9">
        <f t="shared" si="7"/>
        <v>7.406007320465002E-55</v>
      </c>
      <c r="K57" s="9">
        <f t="shared" si="4"/>
        <v>7.4145685773576618E-55</v>
      </c>
      <c r="L57" s="9">
        <f t="shared" si="5"/>
        <v>6.969206304824157E-55</v>
      </c>
    </row>
    <row r="58" spans="2:12" x14ac:dyDescent="0.45">
      <c r="B58" s="10">
        <f t="shared" si="6"/>
        <v>47</v>
      </c>
      <c r="C58" s="10">
        <f t="shared" si="2"/>
        <v>3</v>
      </c>
      <c r="D58" s="9">
        <f t="shared" si="7"/>
        <v>0</v>
      </c>
      <c r="E58" s="9">
        <f t="shared" si="7"/>
        <v>0</v>
      </c>
      <c r="F58" s="9">
        <f t="shared" si="7"/>
        <v>0</v>
      </c>
      <c r="G58" s="9">
        <f t="shared" si="7"/>
        <v>3.1479013557354627E-67</v>
      </c>
      <c r="H58" s="9">
        <f t="shared" si="7"/>
        <v>5.2621368362926802E-63</v>
      </c>
      <c r="I58" s="9">
        <f t="shared" si="7"/>
        <v>2.292385597725127E-59</v>
      </c>
      <c r="J58" s="9">
        <f t="shared" si="7"/>
        <v>2.709514873340818E-56</v>
      </c>
      <c r="K58" s="9">
        <f t="shared" si="4"/>
        <v>2.7118077851837056E-56</v>
      </c>
      <c r="L58" s="9">
        <f t="shared" si="5"/>
        <v>2.5489207789765464E-56</v>
      </c>
    </row>
    <row r="59" spans="2:12" x14ac:dyDescent="0.45">
      <c r="B59" s="10">
        <f t="shared" si="6"/>
        <v>48</v>
      </c>
      <c r="C59" s="10">
        <f t="shared" si="2"/>
        <v>2</v>
      </c>
      <c r="D59" s="9">
        <f t="shared" si="7"/>
        <v>0</v>
      </c>
      <c r="E59" s="9">
        <f t="shared" si="7"/>
        <v>0</v>
      </c>
      <c r="F59" s="9">
        <f t="shared" si="7"/>
        <v>0</v>
      </c>
      <c r="G59" s="9">
        <f t="shared" si="7"/>
        <v>0</v>
      </c>
      <c r="H59" s="9">
        <f t="shared" si="7"/>
        <v>6.1069286301268902E-65</v>
      </c>
      <c r="I59" s="9">
        <f t="shared" si="7"/>
        <v>5.4445575799507822E-61</v>
      </c>
      <c r="J59" s="9">
        <f t="shared" si="7"/>
        <v>9.8827290213040978E-58</v>
      </c>
      <c r="K59" s="9">
        <f t="shared" si="4"/>
        <v>9.8881741895769113E-58</v>
      </c>
      <c r="L59" s="9">
        <f t="shared" si="5"/>
        <v>9.2942327238893E-58</v>
      </c>
    </row>
    <row r="60" spans="2:12" x14ac:dyDescent="0.45">
      <c r="B60" s="10">
        <f t="shared" si="6"/>
        <v>49</v>
      </c>
      <c r="C60" s="10">
        <f t="shared" si="2"/>
        <v>1</v>
      </c>
      <c r="D60" s="9">
        <f t="shared" si="7"/>
        <v>0</v>
      </c>
      <c r="E60" s="9">
        <f t="shared" si="7"/>
        <v>0</v>
      </c>
      <c r="F60" s="9">
        <f t="shared" si="7"/>
        <v>0</v>
      </c>
      <c r="G60" s="9">
        <f t="shared" si="7"/>
        <v>0</v>
      </c>
      <c r="H60" s="9">
        <f t="shared" si="7"/>
        <v>0</v>
      </c>
      <c r="I60" s="9">
        <f t="shared" si="7"/>
        <v>9.675410592997547E-63</v>
      </c>
      <c r="J60" s="9">
        <f t="shared" si="7"/>
        <v>3.5941641913203386E-59</v>
      </c>
      <c r="K60" s="9">
        <f t="shared" si="4"/>
        <v>3.5951317323796385E-59</v>
      </c>
      <c r="L60" s="9">
        <f t="shared" si="5"/>
        <v>3.3791871333534185E-59</v>
      </c>
    </row>
    <row r="61" spans="2:12" x14ac:dyDescent="0.45">
      <c r="B61" s="10">
        <f t="shared" si="6"/>
        <v>50</v>
      </c>
      <c r="C61" s="10">
        <f t="shared" si="2"/>
        <v>0</v>
      </c>
      <c r="D61" s="9">
        <f t="shared" si="7"/>
        <v>0</v>
      </c>
      <c r="E61" s="9">
        <f t="shared" si="7"/>
        <v>0</v>
      </c>
      <c r="F61" s="9">
        <f t="shared" si="7"/>
        <v>0</v>
      </c>
      <c r="G61" s="9">
        <f t="shared" si="7"/>
        <v>0</v>
      </c>
      <c r="H61" s="9">
        <f t="shared" si="7"/>
        <v>0</v>
      </c>
      <c r="I61" s="9">
        <f t="shared" si="7"/>
        <v>0</v>
      </c>
      <c r="J61" s="9">
        <f t="shared" si="7"/>
        <v>1.3034928160010974E-60</v>
      </c>
      <c r="K61" s="9">
        <f t="shared" si="4"/>
        <v>1.3034928160010974E-60</v>
      </c>
      <c r="L61" s="9">
        <f t="shared" si="5"/>
        <v>1.2251974281159362E-60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04BAF-319B-4259-8263-083D7CF6A9A7}">
  <dimension ref="A1:H107"/>
  <sheetViews>
    <sheetView tabSelected="1" zoomScale="110" zoomScaleNormal="110" workbookViewId="0">
      <selection activeCell="A15" sqref="A15"/>
    </sheetView>
  </sheetViews>
  <sheetFormatPr defaultRowHeight="18" x14ac:dyDescent="0.45"/>
  <cols>
    <col min="1" max="1" width="8.796875" style="14"/>
    <col min="2" max="2" width="8.796875" style="14" customWidth="1"/>
    <col min="3" max="3" width="8.796875" style="14"/>
    <col min="4" max="4" width="8.59765625" style="14" customWidth="1"/>
    <col min="5" max="5" width="8.796875" style="14"/>
    <col min="6" max="6" width="7.796875" style="14" customWidth="1"/>
    <col min="7" max="7" width="9.59765625" style="14" customWidth="1"/>
    <col min="8" max="16384" width="8.796875" style="14"/>
  </cols>
  <sheetData>
    <row r="1" spans="1:8" x14ac:dyDescent="0.45">
      <c r="A1" s="1" t="s">
        <v>57</v>
      </c>
    </row>
    <row r="2" spans="1:8" x14ac:dyDescent="0.45">
      <c r="B2" s="14" t="s">
        <v>34</v>
      </c>
      <c r="C2" s="14" t="s">
        <v>35</v>
      </c>
      <c r="D2" s="14" t="s">
        <v>36</v>
      </c>
      <c r="F2" s="14" t="s">
        <v>37</v>
      </c>
    </row>
    <row r="3" spans="1:8" x14ac:dyDescent="0.45">
      <c r="B3" s="14" t="s">
        <v>38</v>
      </c>
      <c r="F3" s="14" t="s">
        <v>38</v>
      </c>
    </row>
    <row r="4" spans="1:8" x14ac:dyDescent="0.45">
      <c r="B4" s="15">
        <v>0.5</v>
      </c>
      <c r="C4" s="15">
        <v>100</v>
      </c>
      <c r="D4" s="16">
        <v>11</v>
      </c>
      <c r="F4" s="15">
        <f>B4*C4</f>
        <v>50</v>
      </c>
    </row>
    <row r="5" spans="1:8" x14ac:dyDescent="0.45">
      <c r="G5" s="14" t="s">
        <v>27</v>
      </c>
      <c r="H5" s="14">
        <f>MAX(E7:E107)</f>
        <v>0.12592586348843382</v>
      </c>
    </row>
    <row r="6" spans="1:8" x14ac:dyDescent="0.45">
      <c r="A6" s="17"/>
      <c r="B6" s="18" t="s">
        <v>39</v>
      </c>
      <c r="C6" s="17" t="s">
        <v>40</v>
      </c>
      <c r="D6" s="17" t="s">
        <v>41</v>
      </c>
      <c r="E6" s="19" t="s">
        <v>42</v>
      </c>
      <c r="F6" s="17"/>
      <c r="G6" s="17" t="s">
        <v>43</v>
      </c>
      <c r="H6" s="20">
        <f>VLOOKUP(H5,E7:F107,2,FALSE)</f>
        <v>12</v>
      </c>
    </row>
    <row r="7" spans="1:8" x14ac:dyDescent="0.45">
      <c r="A7" s="17"/>
      <c r="B7" s="17">
        <v>0</v>
      </c>
      <c r="C7" s="17">
        <f>B7/$F$4</f>
        <v>0</v>
      </c>
      <c r="D7" s="17">
        <f>1-EXP(-C7*$B$4)</f>
        <v>0</v>
      </c>
      <c r="E7" s="17">
        <f>_xlfn.BINOM.DIST($D$4,$C$4,$D7,FALSE)</f>
        <v>0</v>
      </c>
      <c r="F7" s="17">
        <f>B7</f>
        <v>0</v>
      </c>
      <c r="G7" s="17"/>
      <c r="H7" s="17"/>
    </row>
    <row r="8" spans="1:8" x14ac:dyDescent="0.45">
      <c r="A8" s="17"/>
      <c r="B8" s="17">
        <f>B7+1</f>
        <v>1</v>
      </c>
      <c r="C8" s="17">
        <f>B8/$F$4</f>
        <v>0.02</v>
      </c>
      <c r="D8" s="17">
        <f t="shared" ref="D8:D71" si="0">1-EXP(-C8*$B$4)</f>
        <v>9.9501662508318933E-3</v>
      </c>
      <c r="E8" s="17">
        <f t="shared" ref="E8:E71" si="1">_xlfn.BINOM.DIST($D$4,$C$4,$D8,FALSE)</f>
        <v>5.5051134812858527E-9</v>
      </c>
      <c r="F8" s="17">
        <f t="shared" ref="F8:F71" si="2">B8</f>
        <v>1</v>
      </c>
      <c r="G8" s="21"/>
      <c r="H8" s="21"/>
    </row>
    <row r="9" spans="1:8" x14ac:dyDescent="0.45">
      <c r="A9" s="17"/>
      <c r="B9" s="17">
        <f>B8+1</f>
        <v>2</v>
      </c>
      <c r="C9" s="17">
        <f t="shared" ref="C9:C72" si="3">B9/$F$4</f>
        <v>0.04</v>
      </c>
      <c r="D9" s="17">
        <f t="shared" si="0"/>
        <v>1.9801326693244747E-2</v>
      </c>
      <c r="E9" s="17">
        <f t="shared" si="1"/>
        <v>4.3827596838529158E-6</v>
      </c>
      <c r="F9" s="17">
        <f t="shared" si="2"/>
        <v>2</v>
      </c>
      <c r="G9" s="17"/>
      <c r="H9" s="17"/>
    </row>
    <row r="10" spans="1:8" x14ac:dyDescent="0.45">
      <c r="A10" s="17"/>
      <c r="B10" s="17">
        <f t="shared" ref="B10:B73" si="4">B9+1</f>
        <v>3</v>
      </c>
      <c r="C10" s="17">
        <f t="shared" si="3"/>
        <v>0.06</v>
      </c>
      <c r="D10" s="17">
        <f t="shared" si="0"/>
        <v>2.9554466451491845E-2</v>
      </c>
      <c r="E10" s="17">
        <f t="shared" si="1"/>
        <v>1.4738142352412975E-4</v>
      </c>
      <c r="F10" s="17">
        <f t="shared" si="2"/>
        <v>3</v>
      </c>
      <c r="G10" s="17"/>
      <c r="H10" s="17"/>
    </row>
    <row r="11" spans="1:8" x14ac:dyDescent="0.45">
      <c r="A11" s="17"/>
      <c r="B11" s="17">
        <f t="shared" si="4"/>
        <v>4</v>
      </c>
      <c r="C11" s="17">
        <f t="shared" si="3"/>
        <v>0.08</v>
      </c>
      <c r="D11" s="17">
        <f t="shared" si="0"/>
        <v>3.9210560847676823E-2</v>
      </c>
      <c r="E11" s="17">
        <f t="shared" si="1"/>
        <v>1.3567502100749846E-3</v>
      </c>
      <c r="F11" s="17">
        <f t="shared" si="2"/>
        <v>4</v>
      </c>
      <c r="G11" s="17"/>
      <c r="H11" s="17"/>
    </row>
    <row r="12" spans="1:8" x14ac:dyDescent="0.45">
      <c r="A12" s="17"/>
      <c r="B12" s="17">
        <f t="shared" si="4"/>
        <v>5</v>
      </c>
      <c r="C12" s="17">
        <f t="shared" si="3"/>
        <v>0.1</v>
      </c>
      <c r="D12" s="17">
        <f t="shared" si="0"/>
        <v>4.8770575499285984E-2</v>
      </c>
      <c r="E12" s="17">
        <f t="shared" si="1"/>
        <v>6.1415910617059781E-3</v>
      </c>
      <c r="F12" s="17">
        <f t="shared" si="2"/>
        <v>5</v>
      </c>
      <c r="G12" s="17"/>
      <c r="H12" s="17"/>
    </row>
    <row r="13" spans="1:8" x14ac:dyDescent="0.45">
      <c r="A13" s="17"/>
      <c r="B13" s="17">
        <f t="shared" si="4"/>
        <v>6</v>
      </c>
      <c r="C13" s="17">
        <f t="shared" si="3"/>
        <v>0.12</v>
      </c>
      <c r="D13" s="17">
        <f t="shared" si="0"/>
        <v>5.823546641575128E-2</v>
      </c>
      <c r="E13" s="17">
        <f t="shared" si="1"/>
        <v>1.7745378306788819E-2</v>
      </c>
      <c r="F13" s="17">
        <f t="shared" si="2"/>
        <v>6</v>
      </c>
      <c r="G13" s="17"/>
      <c r="H13" s="17"/>
    </row>
    <row r="14" spans="1:8" x14ac:dyDescent="0.45">
      <c r="A14" s="17"/>
      <c r="B14" s="17">
        <f t="shared" si="4"/>
        <v>7</v>
      </c>
      <c r="C14" s="17">
        <f t="shared" si="3"/>
        <v>0.14000000000000001</v>
      </c>
      <c r="D14" s="17">
        <f t="shared" si="0"/>
        <v>6.7606180094051727E-2</v>
      </c>
      <c r="E14" s="17">
        <f t="shared" si="1"/>
        <v>3.7614077208374938E-2</v>
      </c>
      <c r="F14" s="17">
        <f t="shared" si="2"/>
        <v>7</v>
      </c>
      <c r="G14" s="17"/>
      <c r="H14" s="17"/>
    </row>
    <row r="15" spans="1:8" x14ac:dyDescent="0.45">
      <c r="A15" s="17"/>
      <c r="B15" s="17">
        <f t="shared" si="4"/>
        <v>8</v>
      </c>
      <c r="C15" s="17">
        <f t="shared" si="3"/>
        <v>0.16</v>
      </c>
      <c r="D15" s="17">
        <f t="shared" si="0"/>
        <v>7.6883653613364245E-2</v>
      </c>
      <c r="E15" s="17">
        <f t="shared" si="1"/>
        <v>6.3555346729062809E-2</v>
      </c>
      <c r="F15" s="17">
        <f t="shared" si="2"/>
        <v>8</v>
      </c>
      <c r="G15" s="17"/>
      <c r="H15" s="17"/>
    </row>
    <row r="16" spans="1:8" x14ac:dyDescent="0.45">
      <c r="A16" s="17"/>
      <c r="B16" s="17">
        <f t="shared" si="4"/>
        <v>9</v>
      </c>
      <c r="C16" s="17">
        <f t="shared" si="3"/>
        <v>0.18</v>
      </c>
      <c r="D16" s="17">
        <f t="shared" si="0"/>
        <v>8.6068814728771814E-2</v>
      </c>
      <c r="E16" s="17">
        <f t="shared" si="1"/>
        <v>9.0315003023387797E-2</v>
      </c>
      <c r="F16" s="17">
        <f t="shared" si="2"/>
        <v>9</v>
      </c>
      <c r="G16" s="17"/>
      <c r="H16" s="17"/>
    </row>
    <row r="17" spans="1:8" x14ac:dyDescent="0.45">
      <c r="A17" s="17"/>
      <c r="B17" s="17">
        <f t="shared" si="4"/>
        <v>10</v>
      </c>
      <c r="C17" s="17">
        <f t="shared" si="3"/>
        <v>0.2</v>
      </c>
      <c r="D17" s="17">
        <f t="shared" si="0"/>
        <v>9.5162581964040482E-2</v>
      </c>
      <c r="E17" s="17">
        <f t="shared" si="1"/>
        <v>0.11195980996602294</v>
      </c>
      <c r="F17" s="17">
        <f t="shared" si="2"/>
        <v>10</v>
      </c>
      <c r="G17" s="17"/>
      <c r="H17" s="17"/>
    </row>
    <row r="18" spans="1:8" x14ac:dyDescent="0.45">
      <c r="A18" s="17"/>
      <c r="B18" s="17">
        <f t="shared" si="4"/>
        <v>11</v>
      </c>
      <c r="C18" s="17">
        <f t="shared" si="3"/>
        <v>0.22</v>
      </c>
      <c r="D18" s="17">
        <f t="shared" si="0"/>
        <v>0.10416586470347178</v>
      </c>
      <c r="E18" s="17">
        <f t="shared" si="1"/>
        <v>0.12427716438738391</v>
      </c>
      <c r="F18" s="17">
        <f t="shared" si="2"/>
        <v>11</v>
      </c>
      <c r="G18" s="17"/>
      <c r="H18" s="17"/>
    </row>
    <row r="19" spans="1:8" x14ac:dyDescent="0.45">
      <c r="A19" s="17"/>
      <c r="B19" s="17">
        <f t="shared" si="4"/>
        <v>12</v>
      </c>
      <c r="C19" s="17">
        <f t="shared" si="3"/>
        <v>0.24</v>
      </c>
      <c r="D19" s="17">
        <f t="shared" si="0"/>
        <v>0.11307956328284252</v>
      </c>
      <c r="E19" s="17">
        <f t="shared" si="1"/>
        <v>0.12592586348843382</v>
      </c>
      <c r="F19" s="17">
        <f t="shared" si="2"/>
        <v>12</v>
      </c>
      <c r="G19" s="17"/>
      <c r="H19" s="17"/>
    </row>
    <row r="20" spans="1:8" x14ac:dyDescent="0.45">
      <c r="A20" s="17"/>
      <c r="B20" s="17">
        <f t="shared" si="4"/>
        <v>13</v>
      </c>
      <c r="C20" s="17">
        <f t="shared" si="3"/>
        <v>0.26</v>
      </c>
      <c r="D20" s="17">
        <f t="shared" si="0"/>
        <v>0.1219045690794387</v>
      </c>
      <c r="E20" s="17">
        <f t="shared" si="1"/>
        <v>0.11819179280588735</v>
      </c>
      <c r="F20" s="17">
        <f t="shared" si="2"/>
        <v>13</v>
      </c>
      <c r="G20" s="17"/>
      <c r="H20" s="17"/>
    </row>
    <row r="21" spans="1:8" x14ac:dyDescent="0.45">
      <c r="A21" s="17"/>
      <c r="B21" s="17">
        <f t="shared" si="4"/>
        <v>14</v>
      </c>
      <c r="C21" s="17">
        <f t="shared" si="3"/>
        <v>0.28000000000000003</v>
      </c>
      <c r="D21" s="17">
        <f t="shared" si="0"/>
        <v>0.13064176460119414</v>
      </c>
      <c r="E21" s="17">
        <f t="shared" si="1"/>
        <v>0.10393165141956665</v>
      </c>
      <c r="F21" s="17">
        <f t="shared" si="2"/>
        <v>14</v>
      </c>
      <c r="G21" s="17"/>
      <c r="H21" s="17"/>
    </row>
    <row r="22" spans="1:8" x14ac:dyDescent="0.45">
      <c r="A22" s="17"/>
      <c r="B22" s="17">
        <f t="shared" si="4"/>
        <v>15</v>
      </c>
      <c r="C22" s="17">
        <f t="shared" si="3"/>
        <v>0.3</v>
      </c>
      <c r="D22" s="17">
        <f t="shared" si="0"/>
        <v>0.13929202357494219</v>
      </c>
      <c r="E22" s="17">
        <f t="shared" si="1"/>
        <v>8.6399662723959422E-2</v>
      </c>
      <c r="F22" s="17">
        <f t="shared" si="2"/>
        <v>15</v>
      </c>
      <c r="G22" s="17"/>
      <c r="H22" s="17"/>
    </row>
    <row r="23" spans="1:8" x14ac:dyDescent="0.45">
      <c r="A23" s="17"/>
      <c r="B23" s="17">
        <f t="shared" si="4"/>
        <v>16</v>
      </c>
      <c r="C23" s="17">
        <f t="shared" si="3"/>
        <v>0.32</v>
      </c>
      <c r="D23" s="17">
        <f t="shared" si="0"/>
        <v>0.14785621103378865</v>
      </c>
      <c r="E23" s="17">
        <f t="shared" si="1"/>
        <v>6.8396918250765673E-2</v>
      </c>
      <c r="F23" s="17">
        <f t="shared" si="2"/>
        <v>16</v>
      </c>
      <c r="G23" s="17"/>
      <c r="H23" s="17"/>
    </row>
    <row r="24" spans="1:8" x14ac:dyDescent="0.45">
      <c r="A24" s="17"/>
      <c r="B24" s="17">
        <f t="shared" si="4"/>
        <v>17</v>
      </c>
      <c r="C24" s="17">
        <f t="shared" si="3"/>
        <v>0.34</v>
      </c>
      <c r="D24" s="17">
        <f t="shared" si="0"/>
        <v>0.1563351834036163</v>
      </c>
      <c r="E24" s="17">
        <f t="shared" si="1"/>
        <v>5.1868435309884352E-2</v>
      </c>
      <c r="F24" s="17">
        <f t="shared" si="2"/>
        <v>17</v>
      </c>
      <c r="G24" s="17"/>
      <c r="H24" s="17"/>
    </row>
    <row r="25" spans="1:8" x14ac:dyDescent="0.45">
      <c r="A25" s="17"/>
      <c r="B25" s="17">
        <f t="shared" si="4"/>
        <v>18</v>
      </c>
      <c r="C25" s="17">
        <f t="shared" si="3"/>
        <v>0.36</v>
      </c>
      <c r="D25" s="17">
        <f t="shared" si="0"/>
        <v>0.164729788588728</v>
      </c>
      <c r="E25" s="17">
        <f t="shared" si="1"/>
        <v>3.7866102636390411E-2</v>
      </c>
      <c r="F25" s="17">
        <f t="shared" si="2"/>
        <v>18</v>
      </c>
      <c r="G25" s="17"/>
      <c r="H25" s="17"/>
    </row>
    <row r="26" spans="1:8" x14ac:dyDescent="0.45">
      <c r="A26" s="17"/>
      <c r="B26" s="17">
        <f t="shared" si="4"/>
        <v>19</v>
      </c>
      <c r="C26" s="17">
        <f t="shared" si="3"/>
        <v>0.38</v>
      </c>
      <c r="D26" s="17">
        <f t="shared" si="0"/>
        <v>0.17304086605663771</v>
      </c>
      <c r="E26" s="17">
        <f t="shared" si="1"/>
        <v>2.6722091555961339E-2</v>
      </c>
      <c r="F26" s="17">
        <f t="shared" si="2"/>
        <v>19</v>
      </c>
      <c r="G26" s="17"/>
      <c r="H26" s="17"/>
    </row>
    <row r="27" spans="1:8" x14ac:dyDescent="0.45">
      <c r="A27" s="17"/>
      <c r="B27" s="17">
        <f t="shared" si="4"/>
        <v>20</v>
      </c>
      <c r="C27" s="17">
        <f t="shared" si="3"/>
        <v>0.4</v>
      </c>
      <c r="D27" s="17">
        <f t="shared" si="0"/>
        <v>0.18126924692201818</v>
      </c>
      <c r="E27" s="17">
        <f t="shared" si="1"/>
        <v>1.8292721127312655E-2</v>
      </c>
      <c r="F27" s="17">
        <f t="shared" si="2"/>
        <v>20</v>
      </c>
      <c r="G27" s="17"/>
      <c r="H27" s="17"/>
    </row>
    <row r="28" spans="1:8" x14ac:dyDescent="0.45">
      <c r="A28" s="17"/>
      <c r="B28" s="17">
        <f t="shared" si="4"/>
        <v>21</v>
      </c>
      <c r="C28" s="17">
        <f t="shared" si="3"/>
        <v>0.42</v>
      </c>
      <c r="D28" s="17">
        <f t="shared" si="0"/>
        <v>0.18941575402981292</v>
      </c>
      <c r="E28" s="17">
        <f t="shared" si="1"/>
        <v>1.218338191392688E-2</v>
      </c>
      <c r="F28" s="17">
        <f t="shared" si="2"/>
        <v>21</v>
      </c>
      <c r="G28" s="17"/>
      <c r="H28" s="17"/>
    </row>
    <row r="29" spans="1:8" x14ac:dyDescent="0.45">
      <c r="A29" s="17"/>
      <c r="B29" s="17">
        <f t="shared" si="4"/>
        <v>22</v>
      </c>
      <c r="C29" s="17">
        <f t="shared" si="3"/>
        <v>0.44</v>
      </c>
      <c r="D29" s="17">
        <f t="shared" si="0"/>
        <v>0.19748120203752151</v>
      </c>
      <c r="E29" s="17">
        <f t="shared" si="1"/>
        <v>7.9150212079169505E-3</v>
      </c>
      <c r="F29" s="17">
        <f t="shared" si="2"/>
        <v>22</v>
      </c>
      <c r="G29" s="17"/>
      <c r="H29" s="17"/>
    </row>
    <row r="30" spans="1:8" x14ac:dyDescent="0.45">
      <c r="A30" s="17"/>
      <c r="B30" s="17">
        <f t="shared" si="4"/>
        <v>23</v>
      </c>
      <c r="C30" s="17">
        <f t="shared" si="3"/>
        <v>0.46</v>
      </c>
      <c r="D30" s="17">
        <f t="shared" si="0"/>
        <v>0.20546639749666595</v>
      </c>
      <c r="E30" s="17">
        <f t="shared" si="1"/>
        <v>5.026844855911046E-3</v>
      </c>
      <c r="F30" s="17">
        <f t="shared" si="2"/>
        <v>23</v>
      </c>
      <c r="G30" s="17"/>
      <c r="H30" s="17"/>
    </row>
    <row r="31" spans="1:8" x14ac:dyDescent="0.45">
      <c r="A31" s="17"/>
      <c r="B31" s="17">
        <f t="shared" si="4"/>
        <v>24</v>
      </c>
      <c r="C31" s="17">
        <f t="shared" si="3"/>
        <v>0.48</v>
      </c>
      <c r="D31" s="17">
        <f t="shared" si="0"/>
        <v>0.21337213893344653</v>
      </c>
      <c r="E31" s="17">
        <f t="shared" si="1"/>
        <v>3.1270825158916031E-3</v>
      </c>
      <c r="F31" s="17">
        <f t="shared" si="2"/>
        <v>24</v>
      </c>
      <c r="G31" s="17"/>
      <c r="H31" s="17"/>
    </row>
    <row r="32" spans="1:8" x14ac:dyDescent="0.45">
      <c r="A32" s="17"/>
      <c r="B32" s="17">
        <f t="shared" si="4"/>
        <v>25</v>
      </c>
      <c r="C32" s="17">
        <f t="shared" si="3"/>
        <v>0.5</v>
      </c>
      <c r="D32" s="17">
        <f t="shared" si="0"/>
        <v>0.22119921692859512</v>
      </c>
      <c r="E32" s="17">
        <f t="shared" si="1"/>
        <v>1.9086305490771847E-3</v>
      </c>
      <c r="F32" s="17">
        <f t="shared" si="2"/>
        <v>25</v>
      </c>
      <c r="G32" s="17"/>
      <c r="H32" s="17"/>
    </row>
    <row r="33" spans="1:8" x14ac:dyDescent="0.45">
      <c r="A33" s="17"/>
      <c r="B33" s="17">
        <f t="shared" si="4"/>
        <v>26</v>
      </c>
      <c r="C33" s="17">
        <f t="shared" si="3"/>
        <v>0.52</v>
      </c>
      <c r="D33" s="17">
        <f t="shared" si="0"/>
        <v>0.22894841419643375</v>
      </c>
      <c r="E33" s="17">
        <f t="shared" si="1"/>
        <v>1.1447071146888689E-3</v>
      </c>
      <c r="F33" s="17">
        <f t="shared" si="2"/>
        <v>26</v>
      </c>
      <c r="G33" s="17"/>
      <c r="H33" s="17"/>
    </row>
    <row r="34" spans="1:8" x14ac:dyDescent="0.45">
      <c r="A34" s="17"/>
      <c r="B34" s="17">
        <f t="shared" si="4"/>
        <v>27</v>
      </c>
      <c r="C34" s="17">
        <f t="shared" si="3"/>
        <v>0.54</v>
      </c>
      <c r="D34" s="17">
        <f t="shared" si="0"/>
        <v>0.23662050566314685</v>
      </c>
      <c r="E34" s="17">
        <f t="shared" si="1"/>
        <v>6.7551409507274416E-4</v>
      </c>
      <c r="F34" s="17">
        <f t="shared" si="2"/>
        <v>27</v>
      </c>
      <c r="G34" s="17"/>
      <c r="H34" s="17"/>
    </row>
    <row r="35" spans="1:8" x14ac:dyDescent="0.45">
      <c r="A35" s="17"/>
      <c r="B35" s="17">
        <f t="shared" si="4"/>
        <v>28</v>
      </c>
      <c r="C35" s="17">
        <f t="shared" si="3"/>
        <v>0.56000000000000005</v>
      </c>
      <c r="D35" s="17">
        <f t="shared" si="0"/>
        <v>0.24421625854427453</v>
      </c>
      <c r="E35" s="17">
        <f t="shared" si="1"/>
        <v>3.9269599774382471E-4</v>
      </c>
      <c r="F35" s="17">
        <f t="shared" si="2"/>
        <v>28</v>
      </c>
      <c r="G35" s="17"/>
      <c r="H35" s="17"/>
    </row>
    <row r="36" spans="1:8" x14ac:dyDescent="0.45">
      <c r="A36" s="17"/>
      <c r="B36" s="17">
        <f t="shared" si="4"/>
        <v>29</v>
      </c>
      <c r="C36" s="17">
        <f t="shared" si="3"/>
        <v>0.57999999999999996</v>
      </c>
      <c r="D36" s="17">
        <f t="shared" si="0"/>
        <v>0.25173643242143473</v>
      </c>
      <c r="E36" s="17">
        <f t="shared" si="1"/>
        <v>2.2512352620024647E-4</v>
      </c>
      <c r="F36" s="17">
        <f t="shared" si="2"/>
        <v>29</v>
      </c>
      <c r="G36" s="17"/>
      <c r="H36" s="17"/>
    </row>
    <row r="37" spans="1:8" x14ac:dyDescent="0.45">
      <c r="A37" s="17"/>
      <c r="B37" s="17">
        <f t="shared" si="4"/>
        <v>30</v>
      </c>
      <c r="C37" s="17">
        <f t="shared" si="3"/>
        <v>0.6</v>
      </c>
      <c r="D37" s="17">
        <f t="shared" si="0"/>
        <v>0.25918177931828212</v>
      </c>
      <c r="E37" s="17">
        <f t="shared" si="1"/>
        <v>1.2739169808050277E-4</v>
      </c>
      <c r="F37" s="17">
        <f t="shared" si="2"/>
        <v>30</v>
      </c>
      <c r="G37" s="17"/>
      <c r="H37" s="17"/>
    </row>
    <row r="38" spans="1:8" x14ac:dyDescent="0.45">
      <c r="A38" s="17"/>
      <c r="B38" s="17">
        <f t="shared" si="4"/>
        <v>31</v>
      </c>
      <c r="C38" s="17">
        <f t="shared" si="3"/>
        <v>0.62</v>
      </c>
      <c r="D38" s="17">
        <f t="shared" si="0"/>
        <v>0.26655304377571076</v>
      </c>
      <c r="E38" s="17">
        <f t="shared" si="1"/>
        <v>7.121803841909204E-5</v>
      </c>
      <c r="F38" s="17">
        <f t="shared" si="2"/>
        <v>31</v>
      </c>
      <c r="G38" s="17"/>
      <c r="H38" s="17"/>
    </row>
    <row r="39" spans="1:8" x14ac:dyDescent="0.45">
      <c r="A39" s="17"/>
      <c r="B39" s="17">
        <f t="shared" si="4"/>
        <v>32</v>
      </c>
      <c r="C39" s="17">
        <f t="shared" si="3"/>
        <v>0.64</v>
      </c>
      <c r="D39" s="17">
        <f t="shared" si="0"/>
        <v>0.27385096292630906</v>
      </c>
      <c r="E39" s="17">
        <f t="shared" si="1"/>
        <v>3.9364506153190125E-5</v>
      </c>
      <c r="F39" s="17">
        <f t="shared" si="2"/>
        <v>32</v>
      </c>
      <c r="G39" s="17"/>
      <c r="H39" s="17"/>
    </row>
    <row r="40" spans="1:8" x14ac:dyDescent="0.45">
      <c r="A40" s="17"/>
      <c r="B40" s="17">
        <f t="shared" si="4"/>
        <v>33</v>
      </c>
      <c r="C40" s="17">
        <f t="shared" si="3"/>
        <v>0.66</v>
      </c>
      <c r="D40" s="17">
        <f t="shared" si="0"/>
        <v>0.28107626656807383</v>
      </c>
      <c r="E40" s="17">
        <f t="shared" si="1"/>
        <v>2.1527404051980736E-5</v>
      </c>
      <c r="F40" s="17">
        <f t="shared" si="2"/>
        <v>33</v>
      </c>
      <c r="G40" s="17"/>
      <c r="H40" s="17"/>
    </row>
    <row r="41" spans="1:8" x14ac:dyDescent="0.45">
      <c r="A41" s="17"/>
      <c r="B41" s="17">
        <f t="shared" si="4"/>
        <v>34</v>
      </c>
      <c r="C41" s="17">
        <f t="shared" si="3"/>
        <v>0.68</v>
      </c>
      <c r="D41" s="17">
        <f t="shared" si="0"/>
        <v>0.28822967723739035</v>
      </c>
      <c r="E41" s="17">
        <f t="shared" si="1"/>
        <v>1.1655456376439296E-5</v>
      </c>
      <c r="F41" s="17">
        <f t="shared" si="2"/>
        <v>34</v>
      </c>
      <c r="G41" s="17"/>
      <c r="H41" s="17"/>
    </row>
    <row r="42" spans="1:8" x14ac:dyDescent="0.45">
      <c r="A42" s="17"/>
      <c r="B42" s="17">
        <f t="shared" si="4"/>
        <v>35</v>
      </c>
      <c r="C42" s="17">
        <f t="shared" si="3"/>
        <v>0.7</v>
      </c>
      <c r="D42" s="17">
        <f t="shared" si="0"/>
        <v>0.29531191028128656</v>
      </c>
      <c r="E42" s="17">
        <f t="shared" si="1"/>
        <v>6.2513258501586841E-6</v>
      </c>
      <c r="F42" s="17">
        <f t="shared" si="2"/>
        <v>35</v>
      </c>
      <c r="G42" s="17"/>
      <c r="H42" s="17"/>
    </row>
    <row r="43" spans="1:8" x14ac:dyDescent="0.45">
      <c r="A43" s="17"/>
      <c r="B43" s="17">
        <f t="shared" si="4"/>
        <v>36</v>
      </c>
      <c r="C43" s="17">
        <f t="shared" si="3"/>
        <v>0.72</v>
      </c>
      <c r="D43" s="17">
        <f t="shared" si="0"/>
        <v>0.30232367392896897</v>
      </c>
      <c r="E43" s="17">
        <f t="shared" si="1"/>
        <v>3.3231747452158689E-6</v>
      </c>
      <c r="F43" s="17">
        <f t="shared" si="2"/>
        <v>36</v>
      </c>
      <c r="G43" s="17"/>
      <c r="H43" s="17"/>
    </row>
    <row r="44" spans="1:8" x14ac:dyDescent="0.45">
      <c r="A44" s="17"/>
      <c r="B44" s="17">
        <f t="shared" si="4"/>
        <v>37</v>
      </c>
      <c r="C44" s="17">
        <f t="shared" si="3"/>
        <v>0.74</v>
      </c>
      <c r="D44" s="17">
        <f t="shared" si="0"/>
        <v>0.30926566936264532</v>
      </c>
      <c r="E44" s="17">
        <f t="shared" si="1"/>
        <v>1.7518068078450527E-6</v>
      </c>
      <c r="F44" s="17">
        <f t="shared" si="2"/>
        <v>37</v>
      </c>
      <c r="G44" s="17"/>
      <c r="H44" s="17"/>
    </row>
    <row r="45" spans="1:8" x14ac:dyDescent="0.45">
      <c r="A45" s="17"/>
      <c r="B45" s="17">
        <f t="shared" si="4"/>
        <v>38</v>
      </c>
      <c r="C45" s="17">
        <f t="shared" si="3"/>
        <v>0.76</v>
      </c>
      <c r="D45" s="17">
        <f t="shared" si="0"/>
        <v>0.31613859078764417</v>
      </c>
      <c r="E45" s="17">
        <f t="shared" si="1"/>
        <v>9.1615281801097899E-7</v>
      </c>
      <c r="F45" s="17">
        <f t="shared" si="2"/>
        <v>38</v>
      </c>
      <c r="G45" s="17"/>
      <c r="H45" s="17"/>
    </row>
    <row r="46" spans="1:8" x14ac:dyDescent="0.45">
      <c r="A46" s="17"/>
      <c r="B46" s="17">
        <f t="shared" si="4"/>
        <v>39</v>
      </c>
      <c r="C46" s="17">
        <f t="shared" si="3"/>
        <v>0.78</v>
      </c>
      <c r="D46" s="17">
        <f t="shared" si="0"/>
        <v>0.32294312550183535</v>
      </c>
      <c r="E46" s="17">
        <f t="shared" si="1"/>
        <v>4.7553192065223903E-7</v>
      </c>
      <c r="F46" s="17">
        <f t="shared" si="2"/>
        <v>39</v>
      </c>
      <c r="G46" s="17"/>
      <c r="H46" s="17"/>
    </row>
    <row r="47" spans="1:8" x14ac:dyDescent="0.45">
      <c r="A47" s="17"/>
      <c r="B47" s="17">
        <f t="shared" si="4"/>
        <v>40</v>
      </c>
      <c r="C47" s="17">
        <f t="shared" si="3"/>
        <v>0.8</v>
      </c>
      <c r="D47" s="17">
        <f t="shared" si="0"/>
        <v>0.32967995396436067</v>
      </c>
      <c r="E47" s="17">
        <f t="shared" si="1"/>
        <v>2.450693788112867E-7</v>
      </c>
      <c r="F47" s="17">
        <f t="shared" si="2"/>
        <v>40</v>
      </c>
      <c r="G47" s="17"/>
      <c r="H47" s="17"/>
    </row>
    <row r="48" spans="1:8" x14ac:dyDescent="0.45">
      <c r="A48" s="17"/>
      <c r="B48" s="17">
        <f t="shared" si="4"/>
        <v>41</v>
      </c>
      <c r="C48" s="17">
        <f t="shared" si="3"/>
        <v>0.82</v>
      </c>
      <c r="D48" s="17">
        <f t="shared" si="0"/>
        <v>0.3363497498636806</v>
      </c>
      <c r="E48" s="17">
        <f t="shared" si="1"/>
        <v>1.2544438045015632E-7</v>
      </c>
      <c r="F48" s="17">
        <f t="shared" si="2"/>
        <v>41</v>
      </c>
      <c r="G48" s="17"/>
      <c r="H48" s="17"/>
    </row>
    <row r="49" spans="1:8" x14ac:dyDescent="0.45">
      <c r="A49" s="17"/>
      <c r="B49" s="17">
        <f t="shared" si="4"/>
        <v>42</v>
      </c>
      <c r="C49" s="17">
        <f t="shared" si="3"/>
        <v>0.84</v>
      </c>
      <c r="D49" s="17">
        <f t="shared" si="0"/>
        <v>0.34295318018494325</v>
      </c>
      <c r="E49" s="17">
        <f t="shared" si="1"/>
        <v>6.3798446095666313E-8</v>
      </c>
      <c r="F49" s="17">
        <f t="shared" si="2"/>
        <v>42</v>
      </c>
      <c r="G49" s="17"/>
      <c r="H49" s="17"/>
    </row>
    <row r="50" spans="1:8" x14ac:dyDescent="0.45">
      <c r="A50" s="17"/>
      <c r="B50" s="17">
        <f t="shared" si="4"/>
        <v>43</v>
      </c>
      <c r="C50" s="17">
        <f t="shared" si="3"/>
        <v>0.86</v>
      </c>
      <c r="D50" s="17">
        <f t="shared" si="0"/>
        <v>0.34949090527668347</v>
      </c>
      <c r="E50" s="17">
        <f t="shared" si="1"/>
        <v>3.2247756004384984E-8</v>
      </c>
      <c r="F50" s="17">
        <f t="shared" si="2"/>
        <v>43</v>
      </c>
      <c r="G50" s="17"/>
      <c r="H50" s="17"/>
    </row>
    <row r="51" spans="1:8" x14ac:dyDescent="0.45">
      <c r="A51" s="17"/>
      <c r="B51" s="17">
        <f t="shared" si="4"/>
        <v>44</v>
      </c>
      <c r="C51" s="17">
        <f t="shared" si="3"/>
        <v>0.88</v>
      </c>
      <c r="D51" s="17">
        <f t="shared" si="0"/>
        <v>0.35596357891685859</v>
      </c>
      <c r="E51" s="17">
        <f t="shared" si="1"/>
        <v>1.6204810444993402E-8</v>
      </c>
      <c r="F51" s="17">
        <f t="shared" si="2"/>
        <v>44</v>
      </c>
      <c r="G51" s="17"/>
      <c r="H51" s="17"/>
    </row>
    <row r="52" spans="1:8" x14ac:dyDescent="0.45">
      <c r="A52" s="17"/>
      <c r="B52" s="17">
        <f t="shared" si="4"/>
        <v>45</v>
      </c>
      <c r="C52" s="17">
        <f t="shared" si="3"/>
        <v>0.9</v>
      </c>
      <c r="D52" s="17">
        <f t="shared" si="0"/>
        <v>0.36237184837822667</v>
      </c>
      <c r="E52" s="17">
        <f t="shared" si="1"/>
        <v>8.0976615202219293E-9</v>
      </c>
      <c r="F52" s="17">
        <f t="shared" si="2"/>
        <v>45</v>
      </c>
      <c r="G52" s="17"/>
      <c r="H52" s="17"/>
    </row>
    <row r="53" spans="1:8" x14ac:dyDescent="0.45">
      <c r="A53" s="17"/>
      <c r="B53" s="17">
        <f t="shared" si="4"/>
        <v>46</v>
      </c>
      <c r="C53" s="17">
        <f t="shared" si="3"/>
        <v>0.92</v>
      </c>
      <c r="D53" s="17">
        <f t="shared" si="0"/>
        <v>0.36871635449307405</v>
      </c>
      <c r="E53" s="17">
        <f t="shared" si="1"/>
        <v>4.0248989452186964E-9</v>
      </c>
      <c r="F53" s="17">
        <f t="shared" si="2"/>
        <v>46</v>
      </c>
      <c r="G53" s="17"/>
      <c r="H53" s="17"/>
    </row>
    <row r="54" spans="1:8" x14ac:dyDescent="0.45">
      <c r="A54" s="17"/>
      <c r="B54" s="17">
        <f t="shared" si="4"/>
        <v>47</v>
      </c>
      <c r="C54" s="17">
        <f t="shared" si="3"/>
        <v>0.94</v>
      </c>
      <c r="D54" s="17">
        <f t="shared" si="0"/>
        <v>0.37499773171729922</v>
      </c>
      <c r="E54" s="17">
        <f t="shared" si="1"/>
        <v>1.9903595028806064E-9</v>
      </c>
      <c r="F54" s="17">
        <f t="shared" si="2"/>
        <v>47</v>
      </c>
      <c r="G54" s="17"/>
      <c r="H54" s="17"/>
    </row>
    <row r="55" spans="1:8" x14ac:dyDescent="0.45">
      <c r="A55" s="17"/>
      <c r="B55" s="17">
        <f t="shared" si="4"/>
        <v>48</v>
      </c>
      <c r="C55" s="17">
        <f t="shared" si="3"/>
        <v>0.96</v>
      </c>
      <c r="D55" s="17">
        <f t="shared" si="0"/>
        <v>0.38121660819385916</v>
      </c>
      <c r="E55" s="17">
        <f t="shared" si="1"/>
        <v>9.7945464900188665E-10</v>
      </c>
      <c r="F55" s="17">
        <f t="shared" si="2"/>
        <v>48</v>
      </c>
      <c r="G55" s="17"/>
      <c r="H55" s="17"/>
    </row>
    <row r="56" spans="1:8" x14ac:dyDescent="0.45">
      <c r="A56" s="17"/>
      <c r="B56" s="17">
        <f t="shared" si="4"/>
        <v>49</v>
      </c>
      <c r="C56" s="17">
        <f t="shared" si="3"/>
        <v>0.98</v>
      </c>
      <c r="D56" s="17">
        <f t="shared" si="0"/>
        <v>0.38737360581558389</v>
      </c>
      <c r="E56" s="17">
        <f t="shared" si="1"/>
        <v>4.797363079119991E-10</v>
      </c>
      <c r="F56" s="17">
        <f t="shared" si="2"/>
        <v>49</v>
      </c>
      <c r="G56" s="17"/>
      <c r="H56" s="17"/>
    </row>
    <row r="57" spans="1:8" x14ac:dyDescent="0.45">
      <c r="A57" s="17"/>
      <c r="B57" s="17">
        <f t="shared" si="4"/>
        <v>50</v>
      </c>
      <c r="C57" s="17">
        <f t="shared" si="3"/>
        <v>1</v>
      </c>
      <c r="D57" s="17">
        <f t="shared" si="0"/>
        <v>0.39346934028736658</v>
      </c>
      <c r="E57" s="17">
        <f t="shared" si="1"/>
        <v>2.3392146760432296E-10</v>
      </c>
      <c r="F57" s="17">
        <f t="shared" si="2"/>
        <v>50</v>
      </c>
      <c r="G57" s="17"/>
      <c r="H57" s="17"/>
    </row>
    <row r="58" spans="1:8" x14ac:dyDescent="0.45">
      <c r="A58" s="17"/>
      <c r="B58" s="17">
        <f t="shared" si="4"/>
        <v>51</v>
      </c>
      <c r="C58" s="17">
        <f t="shared" si="3"/>
        <v>1.02</v>
      </c>
      <c r="D58" s="17">
        <f t="shared" si="0"/>
        <v>0.3995044211877341</v>
      </c>
      <c r="E58" s="17">
        <f t="shared" si="1"/>
        <v>1.1357051918181571E-10</v>
      </c>
      <c r="F58" s="17">
        <f t="shared" si="2"/>
        <v>51</v>
      </c>
      <c r="G58" s="17"/>
      <c r="H58" s="17"/>
    </row>
    <row r="59" spans="1:8" x14ac:dyDescent="0.45">
      <c r="A59" s="17"/>
      <c r="B59" s="17">
        <f t="shared" si="4"/>
        <v>52</v>
      </c>
      <c r="C59" s="17">
        <f t="shared" si="3"/>
        <v>1.04</v>
      </c>
      <c r="D59" s="17">
        <f t="shared" si="0"/>
        <v>0.40547945202980562</v>
      </c>
      <c r="E59" s="17">
        <f t="shared" si="1"/>
        <v>5.4911510911621833E-11</v>
      </c>
      <c r="F59" s="17">
        <f t="shared" si="2"/>
        <v>52</v>
      </c>
      <c r="G59" s="17"/>
      <c r="H59" s="17"/>
    </row>
    <row r="60" spans="1:8" x14ac:dyDescent="0.45">
      <c r="A60" s="17"/>
      <c r="B60" s="17">
        <f t="shared" si="4"/>
        <v>53</v>
      </c>
      <c r="C60" s="17">
        <f t="shared" si="3"/>
        <v>1.06</v>
      </c>
      <c r="D60" s="17">
        <f t="shared" si="0"/>
        <v>0.41139503032164482</v>
      </c>
      <c r="E60" s="17">
        <f t="shared" si="1"/>
        <v>2.6444380451736296E-11</v>
      </c>
      <c r="F60" s="17">
        <f t="shared" si="2"/>
        <v>53</v>
      </c>
      <c r="G60" s="17"/>
      <c r="H60" s="17"/>
    </row>
    <row r="61" spans="1:8" x14ac:dyDescent="0.45">
      <c r="A61" s="17"/>
      <c r="B61" s="17">
        <f t="shared" si="4"/>
        <v>54</v>
      </c>
      <c r="C61" s="17">
        <f t="shared" si="3"/>
        <v>1.08</v>
      </c>
      <c r="D61" s="17">
        <f t="shared" si="0"/>
        <v>0.41725174762601036</v>
      </c>
      <c r="E61" s="17">
        <f t="shared" si="1"/>
        <v>1.268649532709944E-11</v>
      </c>
      <c r="F61" s="17">
        <f t="shared" si="2"/>
        <v>54</v>
      </c>
      <c r="G61" s="17"/>
      <c r="H61" s="17"/>
    </row>
    <row r="62" spans="1:8" x14ac:dyDescent="0.45">
      <c r="A62" s="17"/>
      <c r="B62" s="17">
        <f t="shared" si="4"/>
        <v>55</v>
      </c>
      <c r="C62" s="17">
        <f t="shared" si="3"/>
        <v>1.1000000000000001</v>
      </c>
      <c r="D62" s="17">
        <f t="shared" si="0"/>
        <v>0.42305018961951335</v>
      </c>
      <c r="E62" s="17">
        <f t="shared" si="1"/>
        <v>6.0638800436910509E-12</v>
      </c>
      <c r="F62" s="17">
        <f t="shared" si="2"/>
        <v>55</v>
      </c>
      <c r="G62" s="17"/>
      <c r="H62" s="17"/>
    </row>
    <row r="63" spans="1:8" x14ac:dyDescent="0.45">
      <c r="A63" s="17"/>
      <c r="B63" s="17">
        <f t="shared" si="4"/>
        <v>56</v>
      </c>
      <c r="C63" s="17">
        <f t="shared" si="3"/>
        <v>1.1200000000000001</v>
      </c>
      <c r="D63" s="17">
        <f t="shared" si="0"/>
        <v>0.42879093615118513</v>
      </c>
      <c r="E63" s="17">
        <f t="shared" si="1"/>
        <v>2.8881466447869968E-12</v>
      </c>
      <c r="F63" s="17">
        <f t="shared" si="2"/>
        <v>56</v>
      </c>
      <c r="G63" s="17"/>
      <c r="H63" s="17"/>
    </row>
    <row r="64" spans="1:8" x14ac:dyDescent="0.45">
      <c r="A64" s="17"/>
      <c r="B64" s="17">
        <f t="shared" si="4"/>
        <v>57</v>
      </c>
      <c r="C64" s="17">
        <f t="shared" si="3"/>
        <v>1.1399999999999999</v>
      </c>
      <c r="D64" s="17">
        <f t="shared" si="0"/>
        <v>0.43447456130046291</v>
      </c>
      <c r="E64" s="17">
        <f t="shared" si="1"/>
        <v>1.3708927392839444E-12</v>
      </c>
      <c r="F64" s="17">
        <f t="shared" si="2"/>
        <v>57</v>
      </c>
      <c r="G64" s="17"/>
      <c r="H64" s="17"/>
    </row>
    <row r="65" spans="1:8" x14ac:dyDescent="0.45">
      <c r="A65" s="17"/>
      <c r="B65" s="17">
        <f t="shared" si="4"/>
        <v>58</v>
      </c>
      <c r="C65" s="17">
        <f t="shared" si="3"/>
        <v>1.1599999999999999</v>
      </c>
      <c r="D65" s="17">
        <f t="shared" si="0"/>
        <v>0.44010163343459796</v>
      </c>
      <c r="E65" s="17">
        <f t="shared" si="1"/>
        <v>6.4856914718364565E-13</v>
      </c>
      <c r="F65" s="17">
        <f t="shared" si="2"/>
        <v>58</v>
      </c>
      <c r="G65" s="17"/>
      <c r="H65" s="17"/>
    </row>
    <row r="66" spans="1:8" x14ac:dyDescent="0.45">
      <c r="A66" s="17"/>
      <c r="B66" s="17">
        <f t="shared" si="4"/>
        <v>59</v>
      </c>
      <c r="C66" s="17">
        <f t="shared" si="3"/>
        <v>1.18</v>
      </c>
      <c r="D66" s="17">
        <f t="shared" si="0"/>
        <v>0.4456727152654929</v>
      </c>
      <c r="E66" s="17">
        <f t="shared" si="1"/>
        <v>3.0586369145396723E-13</v>
      </c>
      <c r="F66" s="17">
        <f t="shared" si="2"/>
        <v>59</v>
      </c>
      <c r="G66" s="17"/>
      <c r="H66" s="17"/>
    </row>
    <row r="67" spans="1:8" x14ac:dyDescent="0.45">
      <c r="A67" s="17"/>
      <c r="B67" s="17">
        <f t="shared" si="4"/>
        <v>60</v>
      </c>
      <c r="C67" s="17">
        <f t="shared" si="3"/>
        <v>1.2</v>
      </c>
      <c r="D67" s="17">
        <f t="shared" si="0"/>
        <v>0.45118836390597361</v>
      </c>
      <c r="E67" s="17">
        <f t="shared" si="1"/>
        <v>1.4380239538639072E-13</v>
      </c>
      <c r="F67" s="17">
        <f t="shared" si="2"/>
        <v>60</v>
      </c>
      <c r="G67" s="17"/>
      <c r="H67" s="17"/>
    </row>
    <row r="68" spans="1:8" x14ac:dyDescent="0.45">
      <c r="A68" s="17"/>
      <c r="B68" s="17">
        <f t="shared" si="4"/>
        <v>61</v>
      </c>
      <c r="C68" s="17">
        <f t="shared" si="3"/>
        <v>1.22</v>
      </c>
      <c r="D68" s="17">
        <f t="shared" si="0"/>
        <v>0.45664913092550019</v>
      </c>
      <c r="E68" s="17">
        <f t="shared" si="1"/>
        <v>6.7408742199893995E-14</v>
      </c>
      <c r="F68" s="17">
        <f t="shared" si="2"/>
        <v>61</v>
      </c>
      <c r="G68" s="17"/>
      <c r="H68" s="17"/>
    </row>
    <row r="69" spans="1:8" x14ac:dyDescent="0.45">
      <c r="A69" s="17"/>
      <c r="B69" s="17">
        <f t="shared" si="4"/>
        <v>62</v>
      </c>
      <c r="C69" s="17">
        <f t="shared" si="3"/>
        <v>1.24</v>
      </c>
      <c r="D69" s="17">
        <f t="shared" si="0"/>
        <v>0.46205556240532553</v>
      </c>
      <c r="E69" s="17">
        <f t="shared" si="1"/>
        <v>3.1508039096554059E-14</v>
      </c>
      <c r="F69" s="17">
        <f t="shared" si="2"/>
        <v>62</v>
      </c>
      <c r="G69" s="17"/>
      <c r="H69" s="17"/>
    </row>
    <row r="70" spans="1:8" x14ac:dyDescent="0.45">
      <c r="A70" s="17"/>
      <c r="B70" s="17">
        <f t="shared" si="4"/>
        <v>63</v>
      </c>
      <c r="C70" s="17">
        <f t="shared" si="3"/>
        <v>1.26</v>
      </c>
      <c r="D70" s="17">
        <f t="shared" si="0"/>
        <v>0.46740819899310282</v>
      </c>
      <c r="E70" s="17">
        <f t="shared" si="1"/>
        <v>1.4686646596336252E-14</v>
      </c>
      <c r="F70" s="17">
        <f t="shared" si="2"/>
        <v>63</v>
      </c>
      <c r="G70" s="17"/>
      <c r="H70" s="17"/>
    </row>
    <row r="71" spans="1:8" x14ac:dyDescent="0.45">
      <c r="A71" s="17"/>
      <c r="B71" s="17">
        <f t="shared" si="4"/>
        <v>64</v>
      </c>
      <c r="C71" s="17">
        <f t="shared" si="3"/>
        <v>1.28</v>
      </c>
      <c r="D71" s="17">
        <f t="shared" si="0"/>
        <v>0.47270757595695145</v>
      </c>
      <c r="E71" s="17">
        <f t="shared" si="1"/>
        <v>6.8274598734798358E-15</v>
      </c>
      <c r="F71" s="17">
        <f t="shared" si="2"/>
        <v>64</v>
      </c>
      <c r="G71" s="17"/>
      <c r="H71" s="17"/>
    </row>
    <row r="72" spans="1:8" x14ac:dyDescent="0.45">
      <c r="A72" s="17"/>
      <c r="B72" s="17">
        <f t="shared" si="4"/>
        <v>65</v>
      </c>
      <c r="C72" s="17">
        <f t="shared" si="3"/>
        <v>1.3</v>
      </c>
      <c r="D72" s="17">
        <f t="shared" ref="D72:D107" si="5">1-EXP(-C72*$B$4)</f>
        <v>0.47795422323898396</v>
      </c>
      <c r="E72" s="17">
        <f t="shared" ref="E72:E107" si="6">_xlfn.BINOM.DIST($D$4,$C$4,$D72,FALSE)</f>
        <v>3.1656887699926169E-15</v>
      </c>
      <c r="F72" s="17">
        <f t="shared" ref="F72:F107" si="7">B72</f>
        <v>65</v>
      </c>
      <c r="G72" s="17"/>
      <c r="H72" s="17"/>
    </row>
    <row r="73" spans="1:8" x14ac:dyDescent="0.45">
      <c r="A73" s="17"/>
      <c r="B73" s="17">
        <f t="shared" si="4"/>
        <v>66</v>
      </c>
      <c r="C73" s="17">
        <f t="shared" ref="C73:C107" si="8">B73/$F$4</f>
        <v>1.32</v>
      </c>
      <c r="D73" s="17">
        <f t="shared" si="5"/>
        <v>0.48314866550830082</v>
      </c>
      <c r="E73" s="17">
        <f t="shared" si="6"/>
        <v>1.4641494769360645E-15</v>
      </c>
      <c r="F73" s="17">
        <f t="shared" si="7"/>
        <v>66</v>
      </c>
      <c r="G73" s="17"/>
      <c r="H73" s="17"/>
    </row>
    <row r="74" spans="1:8" x14ac:dyDescent="0.45">
      <c r="A74" s="17"/>
      <c r="B74" s="17">
        <f t="shared" ref="B74:B107" si="9">B73+1</f>
        <v>67</v>
      </c>
      <c r="C74" s="17">
        <f t="shared" si="8"/>
        <v>1.34</v>
      </c>
      <c r="D74" s="17">
        <f t="shared" si="5"/>
        <v>0.48829142221345756</v>
      </c>
      <c r="E74" s="17">
        <f t="shared" si="6"/>
        <v>6.7553016484973849E-16</v>
      </c>
      <c r="F74" s="17">
        <f t="shared" si="7"/>
        <v>67</v>
      </c>
      <c r="G74" s="17"/>
      <c r="H74" s="17"/>
    </row>
    <row r="75" spans="1:8" x14ac:dyDescent="0.45">
      <c r="A75" s="17"/>
      <c r="B75" s="17">
        <f t="shared" si="9"/>
        <v>68</v>
      </c>
      <c r="C75" s="17">
        <f t="shared" si="8"/>
        <v>1.36</v>
      </c>
      <c r="D75" s="17">
        <f t="shared" si="5"/>
        <v>0.49338300763441045</v>
      </c>
      <c r="E75" s="17">
        <f t="shared" si="6"/>
        <v>3.1094149353198932E-16</v>
      </c>
      <c r="F75" s="17">
        <f t="shared" si="7"/>
        <v>68</v>
      </c>
      <c r="G75" s="17"/>
      <c r="H75" s="17"/>
    </row>
    <row r="76" spans="1:8" x14ac:dyDescent="0.45">
      <c r="A76" s="17"/>
      <c r="B76" s="17">
        <f t="shared" si="9"/>
        <v>69</v>
      </c>
      <c r="C76" s="17">
        <f t="shared" si="8"/>
        <v>1.38</v>
      </c>
      <c r="D76" s="17">
        <f t="shared" si="5"/>
        <v>0.49842393093394444</v>
      </c>
      <c r="E76" s="17">
        <f t="shared" si="6"/>
        <v>1.4279673208984794E-16</v>
      </c>
      <c r="F76" s="17">
        <f t="shared" si="7"/>
        <v>69</v>
      </c>
      <c r="G76" s="17"/>
      <c r="H76" s="17"/>
    </row>
    <row r="77" spans="1:8" x14ac:dyDescent="0.45">
      <c r="A77" s="17"/>
      <c r="B77" s="17">
        <f t="shared" si="9"/>
        <v>70</v>
      </c>
      <c r="C77" s="17">
        <f t="shared" si="8"/>
        <v>1.4</v>
      </c>
      <c r="D77" s="17">
        <f t="shared" si="5"/>
        <v>0.50341469620859047</v>
      </c>
      <c r="E77" s="17">
        <f t="shared" si="6"/>
        <v>6.5432455891095146E-17</v>
      </c>
      <c r="F77" s="17">
        <f t="shared" si="7"/>
        <v>70</v>
      </c>
      <c r="G77" s="17"/>
      <c r="H77" s="17"/>
    </row>
    <row r="78" spans="1:8" x14ac:dyDescent="0.45">
      <c r="A78" s="17"/>
      <c r="B78" s="17">
        <f t="shared" si="9"/>
        <v>71</v>
      </c>
      <c r="C78" s="17">
        <f t="shared" si="8"/>
        <v>1.42</v>
      </c>
      <c r="D78" s="17">
        <f t="shared" si="5"/>
        <v>0.5083558025390349</v>
      </c>
      <c r="E78" s="17">
        <f t="shared" si="6"/>
        <v>2.9917960244597847E-17</v>
      </c>
      <c r="F78" s="17">
        <f t="shared" si="7"/>
        <v>71</v>
      </c>
      <c r="G78" s="17"/>
      <c r="H78" s="17"/>
    </row>
    <row r="79" spans="1:8" x14ac:dyDescent="0.45">
      <c r="A79" s="17"/>
      <c r="B79" s="17">
        <f t="shared" si="9"/>
        <v>72</v>
      </c>
      <c r="C79" s="17">
        <f t="shared" si="8"/>
        <v>1.44</v>
      </c>
      <c r="D79" s="17">
        <f t="shared" si="5"/>
        <v>0.51324774404002826</v>
      </c>
      <c r="E79" s="17">
        <f t="shared" si="6"/>
        <v>1.3650916057718158E-17</v>
      </c>
      <c r="F79" s="17">
        <f t="shared" si="7"/>
        <v>72</v>
      </c>
      <c r="G79" s="17"/>
      <c r="H79" s="17"/>
    </row>
    <row r="80" spans="1:8" x14ac:dyDescent="0.45">
      <c r="A80" s="17"/>
      <c r="B80" s="17">
        <f t="shared" si="9"/>
        <v>73</v>
      </c>
      <c r="C80" s="17">
        <f t="shared" si="8"/>
        <v>1.46</v>
      </c>
      <c r="D80" s="17">
        <f t="shared" si="5"/>
        <v>0.51809100990979751</v>
      </c>
      <c r="E80" s="17">
        <f t="shared" si="6"/>
        <v>6.2159682350978786E-18</v>
      </c>
      <c r="F80" s="17">
        <f t="shared" si="7"/>
        <v>73</v>
      </c>
      <c r="G80" s="17"/>
      <c r="H80" s="17"/>
    </row>
    <row r="81" spans="1:8" x14ac:dyDescent="0.45">
      <c r="A81" s="17"/>
      <c r="B81" s="17">
        <f t="shared" si="9"/>
        <v>74</v>
      </c>
      <c r="C81" s="17">
        <f t="shared" si="8"/>
        <v>1.48</v>
      </c>
      <c r="D81" s="17">
        <f t="shared" si="5"/>
        <v>0.52288608447896556</v>
      </c>
      <c r="E81" s="17">
        <f t="shared" si="6"/>
        <v>2.82486698887191E-18</v>
      </c>
      <c r="F81" s="17">
        <f t="shared" si="7"/>
        <v>74</v>
      </c>
      <c r="G81" s="17"/>
      <c r="H81" s="17"/>
    </row>
    <row r="82" spans="1:8" x14ac:dyDescent="0.45">
      <c r="A82" s="17"/>
      <c r="B82" s="17">
        <f t="shared" si="9"/>
        <v>75</v>
      </c>
      <c r="C82" s="17">
        <f t="shared" si="8"/>
        <v>1.5</v>
      </c>
      <c r="D82" s="17">
        <f t="shared" si="5"/>
        <v>0.52763344725898531</v>
      </c>
      <c r="E82" s="17">
        <f t="shared" si="6"/>
        <v>1.2813078553233784E-18</v>
      </c>
      <c r="F82" s="17">
        <f t="shared" si="7"/>
        <v>75</v>
      </c>
      <c r="G82" s="17"/>
      <c r="H82" s="17"/>
    </row>
    <row r="83" spans="1:8" x14ac:dyDescent="0.45">
      <c r="A83" s="17"/>
      <c r="B83" s="17">
        <f t="shared" si="9"/>
        <v>76</v>
      </c>
      <c r="C83" s="17">
        <f t="shared" si="8"/>
        <v>1.52</v>
      </c>
      <c r="D83" s="17">
        <f t="shared" si="5"/>
        <v>0.53233357299009076</v>
      </c>
      <c r="E83" s="17">
        <f t="shared" si="6"/>
        <v>5.8009393719240575E-19</v>
      </c>
      <c r="F83" s="17">
        <f t="shared" si="7"/>
        <v>76</v>
      </c>
      <c r="G83" s="17"/>
      <c r="H83" s="17"/>
    </row>
    <row r="84" spans="1:8" x14ac:dyDescent="0.45">
      <c r="A84" s="17"/>
      <c r="B84" s="17">
        <f t="shared" si="9"/>
        <v>77</v>
      </c>
      <c r="C84" s="17">
        <f t="shared" si="8"/>
        <v>1.54</v>
      </c>
      <c r="D84" s="17">
        <f t="shared" si="5"/>
        <v>0.53698693168877187</v>
      </c>
      <c r="E84" s="17">
        <f t="shared" si="6"/>
        <v>2.6215291713690504E-19</v>
      </c>
      <c r="F84" s="17">
        <f t="shared" si="7"/>
        <v>77</v>
      </c>
      <c r="G84" s="17"/>
      <c r="H84" s="17"/>
    </row>
    <row r="85" spans="1:8" x14ac:dyDescent="0.45">
      <c r="A85" s="17"/>
      <c r="B85" s="17">
        <f t="shared" si="9"/>
        <v>78</v>
      </c>
      <c r="C85" s="17">
        <f t="shared" si="8"/>
        <v>1.56</v>
      </c>
      <c r="D85" s="17">
        <f t="shared" si="5"/>
        <v>0.54159398869477648</v>
      </c>
      <c r="E85" s="17">
        <f t="shared" si="6"/>
        <v>1.1826164378132038E-19</v>
      </c>
      <c r="F85" s="17">
        <f t="shared" si="7"/>
        <v>78</v>
      </c>
      <c r="G85" s="17"/>
      <c r="H85" s="17"/>
    </row>
    <row r="86" spans="1:8" x14ac:dyDescent="0.45">
      <c r="A86" s="17"/>
      <c r="B86" s="17">
        <f t="shared" si="9"/>
        <v>79</v>
      </c>
      <c r="C86" s="17">
        <f t="shared" si="8"/>
        <v>1.58</v>
      </c>
      <c r="D86" s="17">
        <f t="shared" si="5"/>
        <v>0.54615520471764412</v>
      </c>
      <c r="E86" s="17">
        <f t="shared" si="6"/>
        <v>5.3258199167733426E-20</v>
      </c>
      <c r="F86" s="17">
        <f t="shared" si="7"/>
        <v>79</v>
      </c>
      <c r="G86" s="17"/>
      <c r="H86" s="17"/>
    </row>
    <row r="87" spans="1:8" x14ac:dyDescent="0.45">
      <c r="A87" s="17"/>
      <c r="B87" s="17">
        <f t="shared" si="9"/>
        <v>80</v>
      </c>
      <c r="C87" s="17">
        <f t="shared" si="8"/>
        <v>1.6</v>
      </c>
      <c r="D87" s="17">
        <f t="shared" si="5"/>
        <v>0.55067103588277844</v>
      </c>
      <c r="E87" s="17">
        <f t="shared" si="6"/>
        <v>2.3944298608835292E-20</v>
      </c>
      <c r="F87" s="17">
        <f t="shared" si="7"/>
        <v>80</v>
      </c>
      <c r="G87" s="17"/>
      <c r="H87" s="17"/>
    </row>
    <row r="88" spans="1:8" x14ac:dyDescent="0.45">
      <c r="A88" s="17"/>
      <c r="B88" s="17">
        <f t="shared" si="9"/>
        <v>81</v>
      </c>
      <c r="C88" s="17">
        <f t="shared" si="8"/>
        <v>1.62</v>
      </c>
      <c r="D88" s="17">
        <f t="shared" si="5"/>
        <v>0.55514193377705889</v>
      </c>
      <c r="E88" s="17">
        <f t="shared" si="6"/>
        <v>1.0747558766920679E-20</v>
      </c>
      <c r="F88" s="17">
        <f t="shared" si="7"/>
        <v>81</v>
      </c>
      <c r="G88" s="17"/>
      <c r="H88" s="17"/>
    </row>
    <row r="89" spans="1:8" x14ac:dyDescent="0.45">
      <c r="A89" s="17"/>
      <c r="B89" s="17">
        <f t="shared" si="9"/>
        <v>82</v>
      </c>
      <c r="C89" s="17">
        <f t="shared" si="8"/>
        <v>1.64</v>
      </c>
      <c r="D89" s="17">
        <f t="shared" si="5"/>
        <v>0.5595683454940007</v>
      </c>
      <c r="E89" s="17">
        <f t="shared" si="6"/>
        <v>4.8164592736925825E-21</v>
      </c>
      <c r="F89" s="17">
        <f t="shared" si="7"/>
        <v>82</v>
      </c>
      <c r="G89" s="17"/>
      <c r="H89" s="17"/>
    </row>
    <row r="90" spans="1:8" x14ac:dyDescent="0.45">
      <c r="A90" s="17"/>
      <c r="B90" s="17">
        <f t="shared" si="9"/>
        <v>83</v>
      </c>
      <c r="C90" s="17">
        <f t="shared" si="8"/>
        <v>1.66</v>
      </c>
      <c r="D90" s="17">
        <f t="shared" si="5"/>
        <v>0.56395071367846439</v>
      </c>
      <c r="E90" s="17">
        <f t="shared" si="6"/>
        <v>2.1551322925230509E-21</v>
      </c>
      <c r="F90" s="17">
        <f t="shared" si="7"/>
        <v>83</v>
      </c>
      <c r="G90" s="17"/>
      <c r="H90" s="17"/>
    </row>
    <row r="91" spans="1:8" x14ac:dyDescent="0.45">
      <c r="A91" s="17"/>
      <c r="B91" s="17">
        <f t="shared" si="9"/>
        <v>84</v>
      </c>
      <c r="C91" s="17">
        <f t="shared" si="8"/>
        <v>1.68</v>
      </c>
      <c r="D91" s="17">
        <f t="shared" si="5"/>
        <v>0.56828947657092033</v>
      </c>
      <c r="E91" s="17">
        <f t="shared" si="6"/>
        <v>9.6286398517709881E-22</v>
      </c>
      <c r="F91" s="17">
        <f t="shared" si="7"/>
        <v>84</v>
      </c>
      <c r="G91" s="17"/>
      <c r="H91" s="17"/>
    </row>
    <row r="92" spans="1:8" x14ac:dyDescent="0.45">
      <c r="A92" s="17"/>
      <c r="B92" s="17">
        <f t="shared" si="9"/>
        <v>85</v>
      </c>
      <c r="C92" s="17">
        <f t="shared" si="8"/>
        <v>1.7</v>
      </c>
      <c r="D92" s="17">
        <f t="shared" si="5"/>
        <v>0.57258506805127329</v>
      </c>
      <c r="E92" s="17">
        <f t="shared" si="6"/>
        <v>4.2955353838008335E-22</v>
      </c>
      <c r="F92" s="17">
        <f t="shared" si="7"/>
        <v>85</v>
      </c>
      <c r="G92" s="17"/>
      <c r="H92" s="17"/>
    </row>
    <row r="93" spans="1:8" x14ac:dyDescent="0.45">
      <c r="A93" s="17"/>
      <c r="B93" s="17">
        <f t="shared" si="9"/>
        <v>86</v>
      </c>
      <c r="C93" s="17">
        <f t="shared" si="8"/>
        <v>1.72</v>
      </c>
      <c r="D93" s="17">
        <f t="shared" si="5"/>
        <v>0.57683791768225112</v>
      </c>
      <c r="E93" s="17">
        <f t="shared" si="6"/>
        <v>1.9135808489522167E-22</v>
      </c>
      <c r="F93" s="17">
        <f t="shared" si="7"/>
        <v>86</v>
      </c>
      <c r="G93" s="17"/>
      <c r="H93" s="17"/>
    </row>
    <row r="94" spans="1:8" x14ac:dyDescent="0.45">
      <c r="A94" s="17"/>
      <c r="B94" s="17">
        <f t="shared" si="9"/>
        <v>87</v>
      </c>
      <c r="C94" s="17">
        <f t="shared" si="8"/>
        <v>1.74</v>
      </c>
      <c r="D94" s="17">
        <f t="shared" si="5"/>
        <v>0.581048450752361</v>
      </c>
      <c r="E94" s="17">
        <f t="shared" si="6"/>
        <v>8.5127277764891689E-23</v>
      </c>
      <c r="F94" s="17">
        <f t="shared" si="7"/>
        <v>87</v>
      </c>
      <c r="G94" s="17"/>
      <c r="H94" s="17"/>
    </row>
    <row r="95" spans="1:8" x14ac:dyDescent="0.45">
      <c r="A95" s="17"/>
      <c r="B95" s="17">
        <f t="shared" si="9"/>
        <v>88</v>
      </c>
      <c r="C95" s="17">
        <f t="shared" si="8"/>
        <v>1.76</v>
      </c>
      <c r="D95" s="17">
        <f t="shared" si="5"/>
        <v>0.58521708831841868</v>
      </c>
      <c r="E95" s="17">
        <f t="shared" si="6"/>
        <v>3.7817936012523741E-23</v>
      </c>
      <c r="F95" s="17">
        <f t="shared" si="7"/>
        <v>88</v>
      </c>
      <c r="G95" s="17"/>
      <c r="H95" s="17"/>
    </row>
    <row r="96" spans="1:8" x14ac:dyDescent="0.45">
      <c r="A96" s="17"/>
      <c r="B96" s="17">
        <f t="shared" si="9"/>
        <v>89</v>
      </c>
      <c r="C96" s="17">
        <f t="shared" si="8"/>
        <v>1.78</v>
      </c>
      <c r="D96" s="17">
        <f t="shared" si="5"/>
        <v>0.58934424724765444</v>
      </c>
      <c r="E96" s="17">
        <f t="shared" si="6"/>
        <v>1.6778312515262694E-23</v>
      </c>
      <c r="F96" s="17">
        <f t="shared" si="7"/>
        <v>89</v>
      </c>
      <c r="G96" s="17"/>
      <c r="H96" s="17"/>
    </row>
    <row r="97" spans="1:8" x14ac:dyDescent="0.45">
      <c r="A97" s="17"/>
      <c r="B97" s="17">
        <f t="shared" si="9"/>
        <v>90</v>
      </c>
      <c r="C97" s="17">
        <f t="shared" si="8"/>
        <v>1.8</v>
      </c>
      <c r="D97" s="17">
        <f t="shared" si="5"/>
        <v>0.59343034025940089</v>
      </c>
      <c r="E97" s="17">
        <f t="shared" si="6"/>
        <v>7.4341936418421081E-24</v>
      </c>
      <c r="F97" s="17">
        <f t="shared" si="7"/>
        <v>90</v>
      </c>
      <c r="G97" s="17"/>
      <c r="H97" s="17"/>
    </row>
    <row r="98" spans="1:8" x14ac:dyDescent="0.45">
      <c r="A98" s="17"/>
      <c r="B98" s="17">
        <f t="shared" si="9"/>
        <v>91</v>
      </c>
      <c r="C98" s="17">
        <f t="shared" si="8"/>
        <v>1.82</v>
      </c>
      <c r="D98" s="17">
        <f t="shared" si="5"/>
        <v>0.59747577596636403</v>
      </c>
      <c r="E98" s="17">
        <f t="shared" si="6"/>
        <v>3.2897878197264132E-24</v>
      </c>
      <c r="F98" s="17">
        <f t="shared" si="7"/>
        <v>91</v>
      </c>
      <c r="G98" s="17"/>
      <c r="H98" s="17"/>
    </row>
    <row r="99" spans="1:8" x14ac:dyDescent="0.45">
      <c r="A99" s="17"/>
      <c r="B99" s="17">
        <f t="shared" si="9"/>
        <v>92</v>
      </c>
      <c r="C99" s="17">
        <f t="shared" si="8"/>
        <v>1.84</v>
      </c>
      <c r="D99" s="17">
        <f t="shared" si="5"/>
        <v>0.60148095891548592</v>
      </c>
      <c r="E99" s="17">
        <f t="shared" si="6"/>
        <v>1.4539959459538056E-24</v>
      </c>
      <c r="F99" s="17">
        <f t="shared" si="7"/>
        <v>92</v>
      </c>
      <c r="G99" s="17"/>
      <c r="H99" s="17"/>
    </row>
    <row r="100" spans="1:8" x14ac:dyDescent="0.45">
      <c r="A100" s="17"/>
      <c r="B100" s="17">
        <f t="shared" si="9"/>
        <v>93</v>
      </c>
      <c r="C100" s="17">
        <f t="shared" si="8"/>
        <v>1.86</v>
      </c>
      <c r="D100" s="17">
        <f t="shared" si="5"/>
        <v>0.60544628962839897</v>
      </c>
      <c r="E100" s="17">
        <f t="shared" si="6"/>
        <v>6.4184805786213092E-25</v>
      </c>
      <c r="F100" s="17">
        <f t="shared" si="7"/>
        <v>93</v>
      </c>
      <c r="G100" s="17"/>
      <c r="H100" s="17"/>
    </row>
    <row r="101" spans="1:8" x14ac:dyDescent="0.45">
      <c r="A101" s="17"/>
      <c r="B101" s="17">
        <f t="shared" si="9"/>
        <v>94</v>
      </c>
      <c r="C101" s="17">
        <f t="shared" si="8"/>
        <v>1.88</v>
      </c>
      <c r="D101" s="17">
        <f t="shared" si="5"/>
        <v>0.60937216464147892</v>
      </c>
      <c r="E101" s="17">
        <f t="shared" si="6"/>
        <v>2.8300039096499363E-25</v>
      </c>
      <c r="F101" s="17">
        <f t="shared" si="7"/>
        <v>94</v>
      </c>
      <c r="G101" s="17"/>
      <c r="H101" s="17"/>
    </row>
    <row r="102" spans="1:8" x14ac:dyDescent="0.45">
      <c r="A102" s="17"/>
      <c r="B102" s="17">
        <f t="shared" si="9"/>
        <v>95</v>
      </c>
      <c r="C102" s="17">
        <f t="shared" si="8"/>
        <v>1.9</v>
      </c>
      <c r="D102" s="17">
        <f t="shared" si="5"/>
        <v>0.61325897654549877</v>
      </c>
      <c r="E102" s="17">
        <f t="shared" si="6"/>
        <v>1.2463478359349691E-25</v>
      </c>
      <c r="F102" s="17">
        <f t="shared" si="7"/>
        <v>95</v>
      </c>
      <c r="G102" s="17"/>
      <c r="H102" s="17"/>
    </row>
    <row r="103" spans="1:8" x14ac:dyDescent="0.45">
      <c r="A103" s="17"/>
      <c r="B103" s="17">
        <f t="shared" si="9"/>
        <v>96</v>
      </c>
      <c r="C103" s="17">
        <f t="shared" si="8"/>
        <v>1.92</v>
      </c>
      <c r="D103" s="17">
        <f t="shared" si="5"/>
        <v>0.61710711402488794</v>
      </c>
      <c r="E103" s="17">
        <f t="shared" si="6"/>
        <v>5.4827722409622189E-26</v>
      </c>
      <c r="F103" s="17">
        <f t="shared" si="7"/>
        <v>96</v>
      </c>
      <c r="G103" s="17"/>
      <c r="H103" s="17"/>
    </row>
    <row r="104" spans="1:8" x14ac:dyDescent="0.45">
      <c r="A104" s="17"/>
      <c r="B104" s="17">
        <f t="shared" si="9"/>
        <v>97</v>
      </c>
      <c r="C104" s="17">
        <f t="shared" si="8"/>
        <v>1.94</v>
      </c>
      <c r="D104" s="17">
        <f t="shared" si="5"/>
        <v>0.62091696189660117</v>
      </c>
      <c r="E104" s="17">
        <f t="shared" si="6"/>
        <v>2.409244053357512E-26</v>
      </c>
      <c r="F104" s="17">
        <f t="shared" si="7"/>
        <v>97</v>
      </c>
      <c r="G104" s="17"/>
      <c r="H104" s="17"/>
    </row>
    <row r="105" spans="1:8" x14ac:dyDescent="0.45">
      <c r="A105" s="17"/>
      <c r="B105" s="17">
        <f t="shared" si="9"/>
        <v>98</v>
      </c>
      <c r="C105" s="17">
        <f t="shared" si="8"/>
        <v>1.96</v>
      </c>
      <c r="D105" s="17">
        <f t="shared" si="5"/>
        <v>0.62468890114860043</v>
      </c>
      <c r="E105" s="17">
        <f t="shared" si="6"/>
        <v>1.0575274118971926E-26</v>
      </c>
      <c r="F105" s="17">
        <f t="shared" si="7"/>
        <v>98</v>
      </c>
      <c r="G105" s="17"/>
      <c r="H105" s="17"/>
    </row>
    <row r="106" spans="1:8" x14ac:dyDescent="0.45">
      <c r="A106" s="17"/>
      <c r="B106" s="17">
        <f t="shared" si="9"/>
        <v>99</v>
      </c>
      <c r="C106" s="17">
        <f t="shared" si="8"/>
        <v>1.98</v>
      </c>
      <c r="D106" s="17">
        <f t="shared" si="5"/>
        <v>0.62842330897795429</v>
      </c>
      <c r="E106" s="17">
        <f t="shared" si="6"/>
        <v>4.6370629591000692E-27</v>
      </c>
      <c r="F106" s="17">
        <f t="shared" si="7"/>
        <v>99</v>
      </c>
      <c r="G106" s="17"/>
      <c r="H106" s="17"/>
    </row>
    <row r="107" spans="1:8" x14ac:dyDescent="0.45">
      <c r="A107" s="17"/>
      <c r="B107" s="17">
        <f t="shared" si="9"/>
        <v>100</v>
      </c>
      <c r="C107" s="17">
        <f t="shared" si="8"/>
        <v>2</v>
      </c>
      <c r="D107" s="17">
        <f t="shared" si="5"/>
        <v>0.63212055882855767</v>
      </c>
      <c r="E107" s="17">
        <f t="shared" si="6"/>
        <v>2.0311632762025814E-27</v>
      </c>
      <c r="F107" s="17">
        <f t="shared" si="7"/>
        <v>100</v>
      </c>
      <c r="G107" s="17"/>
      <c r="H107" s="17"/>
    </row>
  </sheetData>
  <phoneticPr fontId="3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6BB38-DE3A-4757-A33C-56E9D80B83EF}">
  <dimension ref="A1:K42"/>
  <sheetViews>
    <sheetView zoomScale="110" zoomScaleNormal="110" workbookViewId="0">
      <selection activeCell="G15" sqref="G15"/>
    </sheetView>
  </sheetViews>
  <sheetFormatPr defaultRowHeight="19.8" x14ac:dyDescent="0.45"/>
  <cols>
    <col min="1" max="2" width="7.09765625" style="9" customWidth="1"/>
    <col min="3" max="3" width="8.796875" style="9"/>
    <col min="4" max="4" width="9.3984375" style="9" customWidth="1"/>
    <col min="5" max="9" width="8.796875" style="9"/>
    <col min="10" max="10" width="6.19921875" style="9" customWidth="1"/>
    <col min="11" max="11" width="7.796875" style="9" customWidth="1"/>
    <col min="12" max="12" width="7.19921875" style="9" customWidth="1"/>
    <col min="13" max="13" width="4.3984375" style="9" customWidth="1"/>
    <col min="14" max="14" width="5.69921875" style="9" customWidth="1"/>
    <col min="15" max="16" width="8.796875" style="9" customWidth="1"/>
    <col min="17" max="16384" width="8.796875" style="9"/>
  </cols>
  <sheetData>
    <row r="1" spans="1:11" x14ac:dyDescent="0.45">
      <c r="A1" s="1" t="s">
        <v>57</v>
      </c>
      <c r="D1" s="10" t="s">
        <v>44</v>
      </c>
      <c r="E1" s="10" t="s">
        <v>45</v>
      </c>
      <c r="F1" s="10" t="s">
        <v>46</v>
      </c>
      <c r="G1" s="10" t="s">
        <v>47</v>
      </c>
    </row>
    <row r="2" spans="1:11" x14ac:dyDescent="0.45">
      <c r="D2" s="9" t="s">
        <v>5</v>
      </c>
      <c r="E2" s="9" t="s">
        <v>48</v>
      </c>
      <c r="F2" s="9" t="s">
        <v>49</v>
      </c>
    </row>
    <row r="3" spans="1:11" x14ac:dyDescent="0.45">
      <c r="D3" s="22">
        <v>9</v>
      </c>
      <c r="E3" s="10">
        <v>50</v>
      </c>
      <c r="F3" s="10">
        <v>0.5</v>
      </c>
      <c r="G3" s="10">
        <f>E3/F3</f>
        <v>100</v>
      </c>
    </row>
    <row r="5" spans="1:11" x14ac:dyDescent="0.45">
      <c r="B5" s="12"/>
    </row>
    <row r="6" spans="1:11" x14ac:dyDescent="0.45">
      <c r="B6" s="12" t="s">
        <v>50</v>
      </c>
      <c r="J6" s="9" t="s">
        <v>51</v>
      </c>
      <c r="K6" s="10">
        <f>D3/E3*F3</f>
        <v>0.09</v>
      </c>
    </row>
    <row r="8" spans="1:11" x14ac:dyDescent="0.45">
      <c r="C8" s="12" t="s">
        <v>52</v>
      </c>
      <c r="I8" s="9" t="s">
        <v>53</v>
      </c>
      <c r="J8" s="10">
        <f>1-_xlfn.POISSON.DIST(0,K6,FALSE)</f>
        <v>8.6068814728771814E-2</v>
      </c>
    </row>
    <row r="10" spans="1:11" x14ac:dyDescent="0.45">
      <c r="F10" s="9" t="s">
        <v>6</v>
      </c>
      <c r="G10" s="9">
        <f>MAX(D12:D42)</f>
        <v>0.14207785423023556</v>
      </c>
    </row>
    <row r="11" spans="1:11" x14ac:dyDescent="0.45">
      <c r="C11" s="9" t="s">
        <v>54</v>
      </c>
      <c r="D11" s="9" t="s">
        <v>55</v>
      </c>
      <c r="F11" s="9" t="s">
        <v>56</v>
      </c>
      <c r="G11" s="23">
        <f>VLOOKUP(G10,D12:E42,2,FALSE)</f>
        <v>8</v>
      </c>
    </row>
    <row r="12" spans="1:11" x14ac:dyDescent="0.45">
      <c r="C12" s="9">
        <v>0</v>
      </c>
      <c r="D12" s="9">
        <f>IFERROR(_xlfn.BINOM.DIST(C12,$G$3,$J$8,FALSE),0)</f>
        <v>1.2340980408667956E-4</v>
      </c>
      <c r="E12" s="9">
        <f>C12</f>
        <v>0</v>
      </c>
    </row>
    <row r="13" spans="1:11" x14ac:dyDescent="0.45">
      <c r="C13" s="9">
        <f>C12+1</f>
        <v>1</v>
      </c>
      <c r="D13" s="9">
        <f t="shared" ref="D13:D42" si="0">IFERROR(_xlfn.BINOM.DIST(C13,$G$3,$J$8,FALSE),0)</f>
        <v>1.1622029902063388E-3</v>
      </c>
      <c r="E13" s="9">
        <f t="shared" ref="E13:E42" si="1">C13</f>
        <v>1</v>
      </c>
    </row>
    <row r="14" spans="1:11" x14ac:dyDescent="0.45">
      <c r="C14" s="9">
        <f t="shared" ref="C14:C42" si="2">C13+1</f>
        <v>2</v>
      </c>
      <c r="D14" s="9">
        <f t="shared" si="0"/>
        <v>5.4177568890754185E-3</v>
      </c>
      <c r="E14" s="9">
        <f t="shared" si="1"/>
        <v>2</v>
      </c>
    </row>
    <row r="15" spans="1:11" x14ac:dyDescent="0.45">
      <c r="C15" s="9">
        <f t="shared" si="2"/>
        <v>3</v>
      </c>
      <c r="D15" s="9">
        <f t="shared" si="0"/>
        <v>1.6666970227709795E-2</v>
      </c>
      <c r="E15" s="9">
        <f t="shared" si="1"/>
        <v>3</v>
      </c>
    </row>
    <row r="16" spans="1:11" x14ac:dyDescent="0.45">
      <c r="C16" s="9">
        <f t="shared" si="2"/>
        <v>4</v>
      </c>
      <c r="D16" s="9">
        <f t="shared" si="0"/>
        <v>3.806279958121786E-2</v>
      </c>
      <c r="E16" s="9">
        <f t="shared" si="1"/>
        <v>4</v>
      </c>
    </row>
    <row r="17" spans="3:5" x14ac:dyDescent="0.45">
      <c r="C17" s="9">
        <f t="shared" si="2"/>
        <v>5</v>
      </c>
      <c r="D17" s="9">
        <f t="shared" si="0"/>
        <v>6.882310821842251E-2</v>
      </c>
      <c r="E17" s="9">
        <f t="shared" si="1"/>
        <v>5</v>
      </c>
    </row>
    <row r="18" spans="3:5" x14ac:dyDescent="0.45">
      <c r="C18" s="9">
        <f t="shared" si="2"/>
        <v>6</v>
      </c>
      <c r="D18" s="9">
        <f t="shared" si="0"/>
        <v>0.10262164288157195</v>
      </c>
      <c r="E18" s="9">
        <f t="shared" si="1"/>
        <v>6</v>
      </c>
    </row>
    <row r="19" spans="3:5" x14ac:dyDescent="0.45">
      <c r="C19" s="9">
        <f t="shared" si="2"/>
        <v>7</v>
      </c>
      <c r="D19" s="9">
        <f t="shared" si="0"/>
        <v>0.12977800754803559</v>
      </c>
      <c r="E19" s="9">
        <f t="shared" si="1"/>
        <v>7</v>
      </c>
    </row>
    <row r="20" spans="3:5" x14ac:dyDescent="0.45">
      <c r="C20" s="9">
        <f t="shared" si="2"/>
        <v>8</v>
      </c>
      <c r="D20" s="9">
        <f t="shared" si="0"/>
        <v>0.14207785423023556</v>
      </c>
      <c r="E20" s="9">
        <f t="shared" si="1"/>
        <v>8</v>
      </c>
    </row>
    <row r="21" spans="3:5" x14ac:dyDescent="0.45">
      <c r="C21" s="9">
        <f t="shared" si="2"/>
        <v>9</v>
      </c>
      <c r="D21" s="9">
        <f t="shared" si="0"/>
        <v>0.13677415267005846</v>
      </c>
      <c r="E21" s="9">
        <f t="shared" si="1"/>
        <v>9</v>
      </c>
    </row>
    <row r="22" spans="3:5" x14ac:dyDescent="0.45">
      <c r="C22" s="9">
        <f t="shared" si="2"/>
        <v>10</v>
      </c>
      <c r="D22" s="9">
        <f t="shared" si="0"/>
        <v>0.11721353149951751</v>
      </c>
      <c r="E22" s="9">
        <f t="shared" si="1"/>
        <v>10</v>
      </c>
    </row>
    <row r="23" spans="3:5" x14ac:dyDescent="0.45">
      <c r="C23" s="9">
        <f t="shared" si="2"/>
        <v>11</v>
      </c>
      <c r="D23" s="9">
        <f t="shared" si="0"/>
        <v>9.0315003023387797E-2</v>
      </c>
      <c r="E23" s="9">
        <f t="shared" si="1"/>
        <v>11</v>
      </c>
    </row>
    <row r="24" spans="3:5" x14ac:dyDescent="0.45">
      <c r="C24" s="9">
        <f t="shared" si="2"/>
        <v>12</v>
      </c>
      <c r="D24" s="9">
        <f t="shared" si="0"/>
        <v>6.3081351155247378E-2</v>
      </c>
      <c r="E24" s="9">
        <f t="shared" si="1"/>
        <v>12</v>
      </c>
    </row>
    <row r="25" spans="3:5" x14ac:dyDescent="0.45">
      <c r="C25" s="9">
        <f t="shared" si="2"/>
        <v>13</v>
      </c>
      <c r="D25" s="9">
        <f t="shared" si="0"/>
        <v>4.0213570253676917E-2</v>
      </c>
      <c r="E25" s="9">
        <f t="shared" si="1"/>
        <v>13</v>
      </c>
    </row>
    <row r="26" spans="3:5" x14ac:dyDescent="0.45">
      <c r="C26" s="9">
        <f t="shared" si="2"/>
        <v>14</v>
      </c>
      <c r="D26" s="9">
        <f t="shared" si="0"/>
        <v>2.3534023080472775E-2</v>
      </c>
      <c r="E26" s="9">
        <f t="shared" si="1"/>
        <v>14</v>
      </c>
    </row>
    <row r="27" spans="3:5" x14ac:dyDescent="0.45">
      <c r="C27" s="9">
        <f t="shared" si="2"/>
        <v>15</v>
      </c>
      <c r="D27" s="9">
        <f t="shared" si="0"/>
        <v>1.2706785326817694E-2</v>
      </c>
      <c r="E27" s="9">
        <f t="shared" si="1"/>
        <v>15</v>
      </c>
    </row>
    <row r="28" spans="3:5" x14ac:dyDescent="0.45">
      <c r="C28" s="9">
        <f t="shared" si="2"/>
        <v>16</v>
      </c>
      <c r="D28" s="9">
        <f t="shared" si="0"/>
        <v>6.3572159087286941E-3</v>
      </c>
      <c r="E28" s="9">
        <f t="shared" si="1"/>
        <v>16</v>
      </c>
    </row>
    <row r="29" spans="3:5" x14ac:dyDescent="0.45">
      <c r="C29" s="9">
        <f t="shared" si="2"/>
        <v>17</v>
      </c>
      <c r="D29" s="9">
        <f t="shared" si="0"/>
        <v>2.9582144343157086E-3</v>
      </c>
      <c r="E29" s="9">
        <f t="shared" si="1"/>
        <v>17</v>
      </c>
    </row>
    <row r="30" spans="3:5" x14ac:dyDescent="0.45">
      <c r="C30" s="9">
        <f t="shared" si="2"/>
        <v>18</v>
      </c>
      <c r="D30" s="9">
        <f t="shared" si="0"/>
        <v>1.2845989560023288E-3</v>
      </c>
      <c r="E30" s="9">
        <f t="shared" si="1"/>
        <v>18</v>
      </c>
    </row>
    <row r="31" spans="3:5" x14ac:dyDescent="0.45">
      <c r="C31" s="9">
        <f t="shared" si="2"/>
        <v>19</v>
      </c>
      <c r="D31" s="9">
        <f t="shared" si="0"/>
        <v>5.2210775239254796E-4</v>
      </c>
      <c r="E31" s="9">
        <f t="shared" si="1"/>
        <v>19</v>
      </c>
    </row>
    <row r="32" spans="3:5" x14ac:dyDescent="0.45">
      <c r="C32" s="9">
        <f t="shared" si="2"/>
        <v>20</v>
      </c>
      <c r="D32" s="9">
        <f t="shared" si="0"/>
        <v>1.9913495057394704E-4</v>
      </c>
      <c r="E32" s="9">
        <f t="shared" si="1"/>
        <v>20</v>
      </c>
    </row>
    <row r="33" spans="3:5" x14ac:dyDescent="0.45">
      <c r="C33" s="9">
        <f t="shared" si="2"/>
        <v>21</v>
      </c>
      <c r="D33" s="9">
        <f t="shared" si="0"/>
        <v>7.1441490784662865E-5</v>
      </c>
      <c r="E33" s="9">
        <f t="shared" si="1"/>
        <v>21</v>
      </c>
    </row>
    <row r="34" spans="3:5" x14ac:dyDescent="0.45">
      <c r="C34" s="9">
        <f t="shared" si="2"/>
        <v>22</v>
      </c>
      <c r="D34" s="9">
        <f t="shared" si="0"/>
        <v>2.4159461204398159E-5</v>
      </c>
      <c r="E34" s="9">
        <f t="shared" si="1"/>
        <v>22</v>
      </c>
    </row>
    <row r="35" spans="3:5" x14ac:dyDescent="0.45">
      <c r="C35" s="9">
        <f t="shared" si="2"/>
        <v>23</v>
      </c>
      <c r="D35" s="9">
        <f t="shared" si="0"/>
        <v>7.715895494912457E-6</v>
      </c>
      <c r="E35" s="9">
        <f t="shared" si="1"/>
        <v>23</v>
      </c>
    </row>
    <row r="36" spans="3:5" x14ac:dyDescent="0.45">
      <c r="C36" s="9">
        <f t="shared" si="2"/>
        <v>24</v>
      </c>
      <c r="D36" s="9">
        <f t="shared" si="0"/>
        <v>2.3312999048365955E-6</v>
      </c>
      <c r="E36" s="9">
        <f t="shared" si="1"/>
        <v>24</v>
      </c>
    </row>
    <row r="37" spans="3:5" x14ac:dyDescent="0.45">
      <c r="C37" s="9">
        <f t="shared" si="2"/>
        <v>25</v>
      </c>
      <c r="D37" s="9">
        <f t="shared" si="0"/>
        <v>6.674274358656295E-7</v>
      </c>
      <c r="E37" s="9">
        <f t="shared" si="1"/>
        <v>25</v>
      </c>
    </row>
    <row r="38" spans="3:5" x14ac:dyDescent="0.45">
      <c r="C38" s="9">
        <f t="shared" si="2"/>
        <v>26</v>
      </c>
      <c r="D38" s="9">
        <f t="shared" si="0"/>
        <v>1.8131105970534064E-7</v>
      </c>
      <c r="E38" s="9">
        <f t="shared" si="1"/>
        <v>26</v>
      </c>
    </row>
    <row r="39" spans="3:5" x14ac:dyDescent="0.45">
      <c r="C39" s="9">
        <f t="shared" si="2"/>
        <v>27</v>
      </c>
      <c r="D39" s="9">
        <f t="shared" si="0"/>
        <v>4.679770737011623E-8</v>
      </c>
      <c r="E39" s="9">
        <f t="shared" si="1"/>
        <v>27</v>
      </c>
    </row>
    <row r="40" spans="3:5" x14ac:dyDescent="0.45">
      <c r="C40" s="9">
        <f t="shared" si="2"/>
        <v>28</v>
      </c>
      <c r="D40" s="9">
        <f t="shared" si="0"/>
        <v>1.1490045059134027E-8</v>
      </c>
      <c r="E40" s="9">
        <f t="shared" si="1"/>
        <v>28</v>
      </c>
    </row>
    <row r="41" spans="3:5" x14ac:dyDescent="0.45">
      <c r="C41" s="9">
        <f t="shared" si="2"/>
        <v>29</v>
      </c>
      <c r="D41" s="9">
        <f t="shared" si="0"/>
        <v>2.6865105844581811E-9</v>
      </c>
      <c r="E41" s="9">
        <f t="shared" si="1"/>
        <v>29</v>
      </c>
    </row>
    <row r="42" spans="3:5" x14ac:dyDescent="0.45">
      <c r="C42" s="9">
        <f t="shared" si="2"/>
        <v>30</v>
      </c>
      <c r="D42" s="9">
        <f t="shared" si="0"/>
        <v>5.9876716356682199E-10</v>
      </c>
      <c r="E42" s="9">
        <f t="shared" si="1"/>
        <v>30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Ex6-1 Coin </vt:lpstr>
      <vt:lpstr>Ex6-2 Positives </vt:lpstr>
      <vt:lpstr>Ex6-3 Infected</vt:lpstr>
      <vt:lpstr> Ex6-4 Metal strips</vt:lpstr>
      <vt:lpstr>Ex6-5 Products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hifuj</dc:creator>
  <cp:lastModifiedBy>hifuj</cp:lastModifiedBy>
  <dcterms:created xsi:type="dcterms:W3CDTF">2022-03-29T00:35:46Z</dcterms:created>
  <dcterms:modified xsi:type="dcterms:W3CDTF">2022-11-30T00:16:03Z</dcterms:modified>
</cp:coreProperties>
</file>