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iz\DL用Data\"/>
    </mc:Choice>
  </mc:AlternateContent>
  <xr:revisionPtr revIDLastSave="0" documentId="13_ncr:1_{86DC5AB2-CA38-44E2-8CA2-B87730A709CC}" xr6:coauthVersionLast="47" xr6:coauthVersionMax="47" xr10:uidLastSave="{00000000-0000-0000-0000-000000000000}"/>
  <bookViews>
    <workbookView xWindow="-120" yWindow="-120" windowWidth="20730" windowHeight="11040" xr2:uid="{CFBF1590-39EC-4A91-A513-B7C239996A16}"/>
  </bookViews>
  <sheets>
    <sheet name="Sheet1" sheetId="1" r:id="rId1"/>
    <sheet name="Sheet2" sheetId="3" r:id="rId2"/>
    <sheet name="Sheet3" sheetId="4" r:id="rId3"/>
    <sheet name="Sheet4" sheetId="5" r:id="rId4"/>
    <sheet name="Sheet5" sheetId="6" r:id="rId5"/>
  </sheets>
  <externalReferences>
    <externalReference r:id="rId6"/>
  </externalReferences>
  <definedNames>
    <definedName name="_xlnm._FilterDatabase" localSheetId="1" hidden="1">Sheet2!$A$3:$D$12</definedName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6" l="1"/>
  <c r="E10" i="6"/>
  <c r="D10" i="6"/>
  <c r="C10" i="6"/>
  <c r="F7" i="6"/>
  <c r="E7" i="6"/>
  <c r="D7" i="6"/>
  <c r="C7" i="6"/>
  <c r="C11" i="6" s="1"/>
  <c r="D4" i="6" s="1"/>
  <c r="D11" i="6" s="1"/>
  <c r="E4" i="6" s="1"/>
  <c r="E11" i="6" s="1"/>
  <c r="F4" i="6" s="1"/>
  <c r="F11" i="6" s="1"/>
  <c r="C13" i="1"/>
  <c r="C14" i="1"/>
  <c r="C15" i="1"/>
  <c r="C16" i="1"/>
  <c r="C12" i="1"/>
  <c r="B13" i="1"/>
  <c r="B14" i="1"/>
  <c r="B15" i="1"/>
  <c r="B16" i="1"/>
  <c r="B12" i="1"/>
  <c r="F10" i="5"/>
  <c r="E10" i="5"/>
  <c r="D10" i="5"/>
  <c r="C10" i="5"/>
  <c r="F7" i="5"/>
  <c r="E7" i="5"/>
  <c r="D7" i="5"/>
  <c r="C7" i="5"/>
  <c r="C11" i="5" s="1"/>
  <c r="D4" i="5" s="1"/>
  <c r="D11" i="5" s="1"/>
  <c r="E4" i="5" s="1"/>
  <c r="E11" i="5" s="1"/>
  <c r="F4" i="5" s="1"/>
  <c r="F11" i="5" s="1"/>
  <c r="C11" i="4" l="1"/>
  <c r="D4" i="4" s="1"/>
  <c r="D11" i="4" s="1"/>
  <c r="E4" i="4" s="1"/>
  <c r="E11" i="4" s="1"/>
  <c r="F4" i="4" s="1"/>
  <c r="F11" i="4" s="1"/>
  <c r="F10" i="4"/>
  <c r="E10" i="4"/>
  <c r="D10" i="4"/>
  <c r="C10" i="4"/>
  <c r="F7" i="4"/>
  <c r="E7" i="4"/>
  <c r="D7" i="4"/>
  <c r="C7" i="4"/>
  <c r="C12" i="3" l="1"/>
  <c r="B12" i="3"/>
  <c r="E11" i="3"/>
  <c r="D11" i="3"/>
  <c r="D10" i="3"/>
  <c r="E10" i="3" s="1"/>
  <c r="E9" i="3"/>
  <c r="D9" i="3"/>
  <c r="D8" i="3"/>
  <c r="E8" i="3" s="1"/>
  <c r="E7" i="3"/>
  <c r="D7" i="3"/>
  <c r="D6" i="3"/>
  <c r="E6" i="3" s="1"/>
  <c r="E5" i="3"/>
  <c r="D5" i="3"/>
  <c r="D4" i="3"/>
  <c r="D12" i="3" s="1"/>
  <c r="E4" i="3" l="1"/>
  <c r="E13" i="1" l="1"/>
  <c r="E14" i="1"/>
  <c r="E12" i="1"/>
  <c r="E16" i="1"/>
  <c r="E15" i="1"/>
  <c r="E17" i="1" l="1"/>
  <c r="E18" i="1" s="1"/>
  <c r="E19" i="1" s="1"/>
  <c r="B9" i="1" s="1"/>
</calcChain>
</file>

<file path=xl/sharedStrings.xml><?xml version="1.0" encoding="utf-8"?>
<sst xmlns="http://schemas.openxmlformats.org/spreadsheetml/2006/main" count="97" uniqueCount="63">
  <si>
    <t>請求書</t>
    <rPh sb="0" eb="3">
      <t>セイキュウショ</t>
    </rPh>
    <phoneticPr fontId="4"/>
  </si>
  <si>
    <t>請求書No.</t>
    <rPh sb="0" eb="3">
      <t>セイキュウショ</t>
    </rPh>
    <phoneticPr fontId="4"/>
  </si>
  <si>
    <t>発行日</t>
    <rPh sb="0" eb="2">
      <t>ハッコウ</t>
    </rPh>
    <rPh sb="2" eb="3">
      <t>ビ</t>
    </rPh>
    <phoneticPr fontId="4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</si>
  <si>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4"/>
  </si>
  <si>
    <t>インテリアショップSAWA</t>
    <phoneticPr fontId="4"/>
  </si>
  <si>
    <t>東京都渋谷区XX-XX</t>
    <rPh sb="0" eb="3">
      <t>トウキョウト</t>
    </rPh>
    <rPh sb="3" eb="6">
      <t>シブヤク</t>
    </rPh>
    <phoneticPr fontId="4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</si>
  <si>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4"/>
  </si>
  <si>
    <t>ご請求額：</t>
    <rPh sb="1" eb="3">
      <t>セイキュウ</t>
    </rPh>
    <rPh sb="3" eb="4">
      <t>ガク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</si>
  <si>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</si>
  <si>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</si>
  <si>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</si>
  <si>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</si>
  <si>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金額（税込）</t>
    <rPh sb="0" eb="2">
      <t>キンガク</t>
    </rPh>
    <rPh sb="3" eb="5">
      <t>ゼイコ</t>
    </rPh>
    <phoneticPr fontId="4"/>
  </si>
  <si>
    <t>D-001</t>
    <phoneticPr fontId="4"/>
  </si>
  <si>
    <t>D-003</t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</si>
  <si>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</si>
  <si>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</si>
  <si>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</si>
  <si>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</si>
  <si>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4"/>
  </si>
  <si>
    <t>商品一覧</t>
    <rPh sb="0" eb="2">
      <t>ショウヒン</t>
    </rPh>
    <rPh sb="2" eb="4">
      <t>イチラン</t>
    </rPh>
    <phoneticPr fontId="4"/>
  </si>
  <si>
    <t>ポスターフレーム（A4）</t>
    <phoneticPr fontId="4"/>
  </si>
  <si>
    <t>D-002</t>
  </si>
  <si>
    <t>ポスターフレーム（A3）</t>
    <phoneticPr fontId="4"/>
  </si>
  <si>
    <t>壁掛け時計</t>
    <rPh sb="0" eb="5">
      <t>カベカケトケイ</t>
    </rPh>
    <phoneticPr fontId="4"/>
  </si>
  <si>
    <t>D-004</t>
    <phoneticPr fontId="4"/>
  </si>
  <si>
    <t>卓上デジタル時計</t>
    <rPh sb="0" eb="2">
      <t>タクジョウ</t>
    </rPh>
    <rPh sb="6" eb="8">
      <t>トケイ</t>
    </rPh>
    <phoneticPr fontId="4"/>
  </si>
  <si>
    <t>D-005</t>
  </si>
  <si>
    <t>加湿器</t>
    <rPh sb="0" eb="3">
      <t>カシツキ</t>
    </rPh>
    <phoneticPr fontId="4"/>
  </si>
  <si>
    <t>D-006</t>
  </si>
  <si>
    <t>空気清浄機</t>
    <rPh sb="0" eb="5">
      <t>クウキセイジョウキ</t>
    </rPh>
    <phoneticPr fontId="4"/>
  </si>
  <si>
    <t>D-007</t>
    <phoneticPr fontId="4"/>
  </si>
  <si>
    <t>アロマディフューザー</t>
    <phoneticPr fontId="4"/>
  </si>
  <si>
    <t>D-008</t>
  </si>
  <si>
    <t>インセンススタンド</t>
    <phoneticPr fontId="4"/>
  </si>
  <si>
    <t>研修試験結果</t>
    <rPh sb="0" eb="2">
      <t>ケンシュウ</t>
    </rPh>
    <rPh sb="2" eb="4">
      <t>シケン</t>
    </rPh>
    <rPh sb="4" eb="6">
      <t>ケッカ</t>
    </rPh>
    <phoneticPr fontId="4"/>
  </si>
  <si>
    <t>氏名</t>
    <rPh sb="0" eb="2">
      <t>シメイ</t>
    </rPh>
    <phoneticPr fontId="4"/>
  </si>
  <si>
    <t>筆記</t>
    <rPh sb="0" eb="2">
      <t>ヒッキ</t>
    </rPh>
    <phoneticPr fontId="4"/>
  </si>
  <si>
    <t>実技</t>
    <rPh sb="0" eb="2">
      <t>ジツギ</t>
    </rPh>
    <phoneticPr fontId="4"/>
  </si>
  <si>
    <t>合否</t>
    <rPh sb="0" eb="2">
      <t>ゴウヒ</t>
    </rPh>
    <phoneticPr fontId="4"/>
  </si>
  <si>
    <t>宇田川恵子</t>
    <rPh sb="0" eb="3">
      <t>ウダカワ</t>
    </rPh>
    <rPh sb="3" eb="5">
      <t>ケイコ</t>
    </rPh>
    <phoneticPr fontId="4"/>
  </si>
  <si>
    <t>三枝孝彦</t>
    <rPh sb="0" eb="2">
      <t>サエグサ</t>
    </rPh>
    <rPh sb="2" eb="4">
      <t>タカヒコ</t>
    </rPh>
    <phoneticPr fontId="4"/>
  </si>
  <si>
    <t>中川あずさ</t>
    <rPh sb="0" eb="2">
      <t>ナカガワ</t>
    </rPh>
    <phoneticPr fontId="4"/>
  </si>
  <si>
    <t>川野淳平</t>
    <rPh sb="0" eb="2">
      <t>カワノ</t>
    </rPh>
    <rPh sb="2" eb="3">
      <t>ジュン</t>
    </rPh>
    <rPh sb="3" eb="4">
      <t>ヘイ</t>
    </rPh>
    <phoneticPr fontId="4"/>
  </si>
  <si>
    <t>小野寺洋子</t>
    <rPh sb="0" eb="3">
      <t>オノデラ</t>
    </rPh>
    <rPh sb="3" eb="5">
      <t>ヨウコ</t>
    </rPh>
    <phoneticPr fontId="4"/>
  </si>
  <si>
    <t>森山俊太</t>
    <rPh sb="0" eb="2">
      <t>モリヤマ</t>
    </rPh>
    <rPh sb="2" eb="4">
      <t>シュンタ</t>
    </rPh>
    <phoneticPr fontId="4"/>
  </si>
  <si>
    <t>後藤紗枝</t>
    <rPh sb="0" eb="2">
      <t>ゴトウ</t>
    </rPh>
    <rPh sb="2" eb="4">
      <t>サエ</t>
    </rPh>
    <phoneticPr fontId="4"/>
  </si>
  <si>
    <t>和田正也</t>
    <rPh sb="0" eb="2">
      <t>ワダ</t>
    </rPh>
    <rPh sb="2" eb="4">
      <t>マサヤ</t>
    </rPh>
    <phoneticPr fontId="4"/>
  </si>
  <si>
    <t>平均点</t>
    <rPh sb="0" eb="2">
      <t>ヘイキン</t>
    </rPh>
    <rPh sb="2" eb="3">
      <t>テン</t>
    </rPh>
    <phoneticPr fontId="4"/>
  </si>
  <si>
    <t>資金計画表</t>
    <rPh sb="0" eb="2">
      <t>シキン</t>
    </rPh>
    <rPh sb="2" eb="4">
      <t>ケイカク</t>
    </rPh>
    <rPh sb="4" eb="5">
      <t>ヒョウ</t>
    </rPh>
    <phoneticPr fontId="18"/>
  </si>
  <si>
    <t>単位:千円</t>
    <rPh sb="0" eb="2">
      <t>タンイ</t>
    </rPh>
    <rPh sb="3" eb="5">
      <t>センエン</t>
    </rPh>
    <phoneticPr fontId="18"/>
  </si>
  <si>
    <t>1月</t>
    <rPh sb="1" eb="2">
      <t>ツキ</t>
    </rPh>
    <phoneticPr fontId="18"/>
  </si>
  <si>
    <t>2月</t>
  </si>
  <si>
    <t>3月</t>
  </si>
  <si>
    <t>4月</t>
  </si>
  <si>
    <t>前月繰越</t>
    <rPh sb="0" eb="2">
      <t>ゼンゲツ</t>
    </rPh>
    <rPh sb="2" eb="4">
      <t>クリコシ</t>
    </rPh>
    <phoneticPr fontId="18"/>
  </si>
  <si>
    <t>現金入金</t>
    <rPh sb="0" eb="2">
      <t>ゲンキン</t>
    </rPh>
    <rPh sb="2" eb="4">
      <t>ニュウキン</t>
    </rPh>
    <phoneticPr fontId="18"/>
  </si>
  <si>
    <t>売掛入金</t>
    <rPh sb="0" eb="2">
      <t>ウリカケ</t>
    </rPh>
    <rPh sb="2" eb="4">
      <t>ニュウキン</t>
    </rPh>
    <phoneticPr fontId="18"/>
  </si>
  <si>
    <t>入金計</t>
    <rPh sb="0" eb="2">
      <t>ニュウキン</t>
    </rPh>
    <rPh sb="2" eb="3">
      <t>ケイ</t>
    </rPh>
    <phoneticPr fontId="18"/>
  </si>
  <si>
    <t>現金支払</t>
    <rPh sb="0" eb="2">
      <t>ゲンキン</t>
    </rPh>
    <rPh sb="2" eb="4">
      <t>シハライ</t>
    </rPh>
    <phoneticPr fontId="18"/>
  </si>
  <si>
    <t>買掛支払</t>
    <rPh sb="0" eb="2">
      <t>カイカケ</t>
    </rPh>
    <rPh sb="2" eb="4">
      <t>シハライ</t>
    </rPh>
    <phoneticPr fontId="18"/>
  </si>
  <si>
    <t>支出計</t>
    <rPh sb="0" eb="2">
      <t>シシュツ</t>
    </rPh>
    <rPh sb="2" eb="3">
      <t>ケイ</t>
    </rPh>
    <phoneticPr fontId="18"/>
  </si>
  <si>
    <t>月末資金</t>
    <rPh sb="0" eb="2">
      <t>ゲツマツ</t>
    </rPh>
    <rPh sb="2" eb="4">
      <t>シキン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</si>
</sst>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2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</font>
    <font>
      <sz val="11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0" fillId="0" borderId="2" xfId="0" applyBorder="1">
      <alignment vertical="center"/>
    </xf>
    <xf numFmtId="0" fontId="7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8" fillId="0" borderId="1" xfId="0" applyFont="1" applyBorder="1">
      <alignment vertical="center"/>
    </xf>
    <xf numFmtId="6" fontId="9" fillId="0" borderId="1" xfId="3" applyFont="1" applyBorder="1" applyAlignment="1">
      <alignment vertical="center"/>
    </xf>
    <xf numFmtId="0" fontId="10" fillId="5" borderId="3" xfId="2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4" applyFont="1" applyFill="1" applyBorder="1">
      <alignment vertical="center"/>
    </xf>
    <xf numFmtId="38" fontId="0" fillId="0" borderId="6" xfId="4" applyFont="1" applyBorder="1">
      <alignment vertical="center"/>
    </xf>
    <xf numFmtId="38" fontId="0" fillId="0" borderId="9" xfId="4" applyFont="1" applyBorder="1">
      <alignment vertical="center"/>
    </xf>
    <xf numFmtId="38" fontId="1" fillId="0" borderId="3" xfId="1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12" fillId="2" borderId="3" xfId="5" applyFont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4" applyFont="1" applyFill="1" applyBorder="1">
      <alignment vertical="center"/>
    </xf>
    <xf numFmtId="38" fontId="0" fillId="0" borderId="3" xfId="4" applyFont="1" applyBorder="1">
      <alignment vertical="center"/>
    </xf>
    <xf numFmtId="0" fontId="0" fillId="0" borderId="10" xfId="0" applyBorder="1">
      <alignment vertical="center"/>
    </xf>
    <xf numFmtId="0" fontId="15" fillId="0" borderId="0" xfId="6" applyFont="1">
      <alignment vertical="center"/>
    </xf>
    <xf numFmtId="0" fontId="16" fillId="9" borderId="3" xfId="8" applyFont="1" applyFill="1" applyBorder="1" applyAlignment="1">
      <alignment horizontal="center" vertical="center"/>
    </xf>
    <xf numFmtId="1" fontId="1" fillId="0" borderId="3" xfId="7" applyNumberFormat="1" applyFill="1" applyBorder="1">
      <alignment vertical="center"/>
    </xf>
    <xf numFmtId="0" fontId="17" fillId="0" borderId="0" xfId="9" applyFont="1">
      <alignment vertical="center"/>
    </xf>
    <xf numFmtId="0" fontId="14" fillId="0" borderId="0" xfId="9">
      <alignment vertical="center"/>
    </xf>
    <xf numFmtId="0" fontId="14" fillId="0" borderId="1" xfId="9" applyBorder="1">
      <alignment vertical="center"/>
    </xf>
    <xf numFmtId="0" fontId="12" fillId="10" borderId="1" xfId="9" applyFont="1" applyFill="1" applyBorder="1" applyAlignment="1">
      <alignment horizontal="center" vertical="center"/>
    </xf>
    <xf numFmtId="0" fontId="14" fillId="11" borderId="2" xfId="9" applyFill="1" applyBorder="1">
      <alignment vertical="center"/>
    </xf>
    <xf numFmtId="38" fontId="19" fillId="11" borderId="2" xfId="10" applyFont="1" applyFill="1" applyBorder="1">
      <alignment vertical="center"/>
    </xf>
    <xf numFmtId="38" fontId="19" fillId="0" borderId="2" xfId="10" applyFont="1" applyBorder="1">
      <alignment vertical="center"/>
    </xf>
    <xf numFmtId="0" fontId="6" fillId="0" borderId="1" xfId="0" applyFont="1" applyBorder="1" applyProtection="1">
      <alignment vertical="center"/>
      <protection locked="0"/>
    </xf>
    <xf numFmtId="14" fontId="0" fillId="0" borderId="2" xfId="0" applyNumberFormat="1" applyBorder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38" fontId="0" fillId="0" borderId="5" xfId="4" applyFont="1" applyBorder="1" applyProtection="1">
      <alignment vertical="center"/>
      <protection locked="0"/>
    </xf>
    <xf numFmtId="38" fontId="0" fillId="0" borderId="8" xfId="4" applyFont="1" applyBorder="1" applyProtection="1">
      <alignment vertical="center"/>
      <protection locked="0"/>
    </xf>
    <xf numFmtId="0" fontId="3" fillId="5" borderId="0" xfId="0" applyFont="1" applyFill="1" applyAlignment="1">
      <alignment horizontal="right" vertical="center"/>
    </xf>
    <xf numFmtId="0" fontId="10" fillId="6" borderId="3" xfId="2" applyFont="1" applyFill="1" applyBorder="1" applyAlignment="1">
      <alignment horizontal="right" vertical="center"/>
    </xf>
    <xf numFmtId="0" fontId="0" fillId="0" borderId="3" xfId="0" applyBorder="1" applyAlignment="1">
      <alignment horizontal="left" vertical="center" wrapText="1" indent="12"/>
    </xf>
    <xf numFmtId="0" fontId="0" fillId="0" borderId="3" xfId="0" applyBorder="1" applyAlignment="1">
      <alignment horizontal="left" vertical="center" indent="12"/>
    </xf>
    <xf numFmtId="0" fontId="14" fillId="0" borderId="2" xfId="9" applyBorder="1" applyAlignment="1">
      <alignment horizontal="right" vertical="center"/>
    </xf>
    <xf numFmtId="0" fontId="14" fillId="11" borderId="2" xfId="9" applyFill="1" applyBorder="1" applyAlignment="1">
      <alignment horizontal="left" vertical="center"/>
    </xf>
  </cellXfs>
  <cellStyles count="11">
    <cellStyle name="40% - アクセント 3" xfId="1" builtinId="39"/>
    <cellStyle name="40% - アクセント 4" xfId="7" builtinId="43"/>
    <cellStyle name="アクセント 3 2" xfId="5" xr:uid="{5236F0CC-FC42-44F0-82C0-5010638E7042}"/>
    <cellStyle name="アクセント 5" xfId="8" builtinId="45"/>
    <cellStyle name="アクセント 6" xfId="2" builtinId="49"/>
    <cellStyle name="桁区切り 2" xfId="4" xr:uid="{29B8995A-96C5-4A4F-A713-13CB017F52E5}"/>
    <cellStyle name="桁区切り 3" xfId="10" xr:uid="{92EBA587-4514-4192-8184-0E0FCAF9A142}"/>
    <cellStyle name="見出し 4" xfId="6" builtinId="19"/>
    <cellStyle name="通貨 2" xfId="3" xr:uid="{66F434BB-7A9E-451A-90AD-FED958C48594}"/>
    <cellStyle name="標準" xfId="0" builtinId="0"/>
    <cellStyle name="標準 2" xfId="9" xr:uid="{68FDEDE2-598E-47C7-926F-D63F33BE69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&#12505;&#12473;&#12488;&#12475;&#12524;&#12463;&#12471;&#12519;&#12531;\data\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BF162-ED6B-4B44-A3B0-B435709C80C1}">
  <dimension ref="A1:J32"/>
  <sheetViews>
    <sheetView tabSelected="1" zoomScaleNormal="100" workbookViewId="0">
      <selection sqref="A1:E1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8" max="8" width="22.375" bestFit="1" customWidth="1"/>
    <col min="9" max="9" width="6.625" bestFit="1" customWidth="1"/>
    <col min="10" max="10" width="9.25" bestFit="1" customWidth="1"/>
  </cols>
  <sheetData>
    <row r="1" spans="1:10" ht="35.25">
      <c r="A1" s="37" t="s">
        <v>0</v>
      </c>
      <c r="B1" s="37"/>
      <c r="C1" s="37"/>
      <c r="D1" s="37"/>
      <c r="E1" s="37"/>
    </row>
    <row r="2" spans="1:10">
      <c r="D2" s="1" t="s">
        <v>1</v>
      </c>
      <c r="E2" s="30">
        <v>1002</v>
      </c>
    </row>
    <row r="3" spans="1:10">
      <c r="D3" s="2" t="s">
        <v>2</v>
      </c>
      <c r="E3" s="31"/>
    </row>
    <row r="5" spans="1:10">
      <c r="A5" s="32" t="s">
        <v>3</v>
      </c>
      <c r="B5" s="3"/>
    </row>
    <row r="6" spans="1:10">
      <c r="E6" s="4" t="s">
        <v>4</v>
      </c>
    </row>
    <row r="7" spans="1:10">
      <c r="E7" s="4" t="s">
        <v>5</v>
      </c>
    </row>
    <row r="8" spans="1:10">
      <c r="A8" t="s">
        <v>6</v>
      </c>
      <c r="J8" s="5"/>
    </row>
    <row r="9" spans="1:10" ht="24">
      <c r="A9" s="6" t="s">
        <v>7</v>
      </c>
      <c r="B9" s="7">
        <f>E19</f>
        <v>0</v>
      </c>
    </row>
    <row r="11" spans="1:10">
      <c r="A11" s="8" t="s">
        <v>8</v>
      </c>
      <c r="B11" s="8" t="s">
        <v>9</v>
      </c>
      <c r="C11" s="8" t="s">
        <v>10</v>
      </c>
      <c r="D11" s="8" t="s">
        <v>11</v>
      </c>
      <c r="E11" s="8" t="s">
        <v>12</v>
      </c>
    </row>
    <row r="12" spans="1:10">
      <c r="A12" s="33"/>
      <c r="B12" s="9" t="str">
        <f>IF(A12="","",_xlfn.XLOOKUP(A12,$A$25:$A$32,$B$25:$B$32))</f>
        <v/>
      </c>
      <c r="C12" s="10" t="str">
        <f>IF(A12="","",_xlfn.XLOOKUP(A12,$A$25:$A$32,$C$25:$C$32))</f>
        <v/>
      </c>
      <c r="D12" s="35"/>
      <c r="E12" s="11" t="str">
        <f>IF(A12="","",C12*D12)</f>
        <v/>
      </c>
    </row>
    <row r="13" spans="1:10">
      <c r="A13" s="33"/>
      <c r="B13" s="9" t="str">
        <f t="shared" ref="B13:B16" si="0">IF(A13="","",_xlfn.XLOOKUP(A13,$A$25:$A$32,$B$25:$B$32))</f>
        <v/>
      </c>
      <c r="C13" s="10" t="str">
        <f t="shared" ref="C13:C16" si="1">IF(A13="","",_xlfn.XLOOKUP(A13,$A$25:$A$32,$C$25:$C$32))</f>
        <v/>
      </c>
      <c r="D13" s="35"/>
      <c r="E13" s="11" t="str">
        <f>IF(A13="","",C13*D13)</f>
        <v/>
      </c>
    </row>
    <row r="14" spans="1:10">
      <c r="A14" s="33"/>
      <c r="B14" s="9" t="str">
        <f t="shared" si="0"/>
        <v/>
      </c>
      <c r="C14" s="10" t="str">
        <f t="shared" si="1"/>
        <v/>
      </c>
      <c r="D14" s="35"/>
      <c r="E14" s="11" t="str">
        <f>IF(A14="","",C14*D14)</f>
        <v/>
      </c>
    </row>
    <row r="15" spans="1:10">
      <c r="A15" s="33"/>
      <c r="B15" s="9" t="str">
        <f t="shared" si="0"/>
        <v/>
      </c>
      <c r="C15" s="10" t="str">
        <f t="shared" si="1"/>
        <v/>
      </c>
      <c r="D15" s="35"/>
      <c r="E15" s="11" t="str">
        <f>IF(A15="","",C15*D15)</f>
        <v/>
      </c>
    </row>
    <row r="16" spans="1:10">
      <c r="A16" s="34"/>
      <c r="B16" s="9" t="str">
        <f t="shared" si="0"/>
        <v/>
      </c>
      <c r="C16" s="10" t="str">
        <f t="shared" si="1"/>
        <v/>
      </c>
      <c r="D16" s="36"/>
      <c r="E16" s="12" t="str">
        <f>IF(A16="","",C16*D16)</f>
        <v/>
      </c>
    </row>
    <row r="17" spans="1:5">
      <c r="A17" s="38" t="s">
        <v>15</v>
      </c>
      <c r="B17" s="38"/>
      <c r="C17" s="38"/>
      <c r="D17" s="38"/>
      <c r="E17" s="13">
        <f>SUM(E12:E16)</f>
        <v>0</v>
      </c>
    </row>
    <row r="18" spans="1:5">
      <c r="A18" s="38" t="s">
        <v>16</v>
      </c>
      <c r="B18" s="38"/>
      <c r="C18" s="38"/>
      <c r="D18" s="38" t="s">
        <v>16</v>
      </c>
      <c r="E18" s="13">
        <f>E17*0.1</f>
        <v>0</v>
      </c>
    </row>
    <row r="19" spans="1:5">
      <c r="A19" s="38" t="s">
        <v>17</v>
      </c>
      <c r="B19" s="38"/>
      <c r="C19" s="38"/>
      <c r="D19" s="38" t="s">
        <v>17</v>
      </c>
      <c r="E19" s="13">
        <f>E17+E18</f>
        <v>0</v>
      </c>
    </row>
    <row r="20" spans="1:5">
      <c r="A20" s="14" t="s">
        <v>18</v>
      </c>
    </row>
    <row r="21" spans="1:5" ht="25.5" customHeight="1">
      <c r="A21" s="39" t="s">
        <v>19</v>
      </c>
      <c r="B21" s="40"/>
      <c r="C21" s="40"/>
      <c r="D21" s="40"/>
      <c r="E21" s="40"/>
    </row>
    <row r="23" spans="1:5">
      <c r="A23" t="s">
        <v>20</v>
      </c>
    </row>
    <row r="24" spans="1:5">
      <c r="A24" s="15" t="s">
        <v>8</v>
      </c>
      <c r="B24" s="15" t="s">
        <v>9</v>
      </c>
      <c r="C24" s="15" t="s">
        <v>10</v>
      </c>
    </row>
    <row r="25" spans="1:5">
      <c r="A25" s="16" t="s">
        <v>13</v>
      </c>
      <c r="B25" s="16" t="s">
        <v>21</v>
      </c>
      <c r="C25" s="17">
        <v>4500</v>
      </c>
    </row>
    <row r="26" spans="1:5">
      <c r="A26" s="16" t="s">
        <v>22</v>
      </c>
      <c r="B26" s="16" t="s">
        <v>23</v>
      </c>
      <c r="C26" s="17">
        <v>6800</v>
      </c>
    </row>
    <row r="27" spans="1:5">
      <c r="A27" s="16" t="s">
        <v>14</v>
      </c>
      <c r="B27" s="16" t="s">
        <v>24</v>
      </c>
      <c r="C27" s="17">
        <v>3800</v>
      </c>
    </row>
    <row r="28" spans="1:5">
      <c r="A28" s="16" t="s">
        <v>25</v>
      </c>
      <c r="B28" t="s">
        <v>26</v>
      </c>
      <c r="C28" s="18">
        <v>4200</v>
      </c>
    </row>
    <row r="29" spans="1:5">
      <c r="A29" s="16" t="s">
        <v>27</v>
      </c>
      <c r="B29" s="16" t="s">
        <v>28</v>
      </c>
      <c r="C29" s="18">
        <v>9800</v>
      </c>
    </row>
    <row r="30" spans="1:5">
      <c r="A30" s="16" t="s">
        <v>29</v>
      </c>
      <c r="B30" s="19" t="s">
        <v>30</v>
      </c>
      <c r="C30" s="18">
        <v>13500</v>
      </c>
    </row>
    <row r="31" spans="1:5">
      <c r="A31" s="16" t="s">
        <v>31</v>
      </c>
      <c r="B31" s="16" t="s">
        <v>32</v>
      </c>
      <c r="C31" s="18">
        <v>2750</v>
      </c>
    </row>
    <row r="32" spans="1:5">
      <c r="A32" s="16" t="s">
        <v>33</v>
      </c>
      <c r="B32" s="16" t="s">
        <v>34</v>
      </c>
      <c r="C32" s="18">
        <v>3200</v>
      </c>
    </row>
  </sheetData>
  <sheetProtection sheet="1" objects="1" scenarios="1"/>
  <mergeCells count="5">
    <mergeCell ref="A1:E1"/>
    <mergeCell ref="A17:D17"/>
    <mergeCell ref="A18:D18"/>
    <mergeCell ref="A19:D19"/>
    <mergeCell ref="A21:E2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3D4FF-C4E6-4EA1-9DCD-5D731893D2B1}">
  <dimension ref="A1:E12"/>
  <sheetViews>
    <sheetView workbookViewId="0"/>
  </sheetViews>
  <sheetFormatPr defaultRowHeight="18.75"/>
  <cols>
    <col min="1" max="1" width="13.5" customWidth="1"/>
    <col min="2" max="3" width="7.875" customWidth="1"/>
    <col min="4" max="4" width="8" bestFit="1" customWidth="1"/>
    <col min="5" max="5" width="7.875" customWidth="1"/>
  </cols>
  <sheetData>
    <row r="1" spans="1:5" ht="19.5">
      <c r="A1" s="20" t="s">
        <v>35</v>
      </c>
    </row>
    <row r="3" spans="1:5">
      <c r="A3" s="21" t="s">
        <v>36</v>
      </c>
      <c r="B3" s="21" t="s">
        <v>37</v>
      </c>
      <c r="C3" s="21" t="s">
        <v>38</v>
      </c>
      <c r="D3" s="21" t="s">
        <v>17</v>
      </c>
      <c r="E3" s="21" t="s">
        <v>39</v>
      </c>
    </row>
    <row r="4" spans="1:5">
      <c r="A4" s="16" t="s">
        <v>40</v>
      </c>
      <c r="B4" s="16">
        <v>80</v>
      </c>
      <c r="C4" s="16">
        <v>70</v>
      </c>
      <c r="D4" s="16">
        <f>SUM(B4:C4)</f>
        <v>150</v>
      </c>
      <c r="E4" s="16" t="str">
        <f>IF(D4&gt;=160,"合格","")</f>
        <v/>
      </c>
    </row>
    <row r="5" spans="1:5">
      <c r="A5" s="16" t="s">
        <v>41</v>
      </c>
      <c r="B5" s="16">
        <v>55</v>
      </c>
      <c r="C5" s="16">
        <v>75</v>
      </c>
      <c r="D5" s="16">
        <f t="shared" ref="D5:D11" si="0">SUM(B5:C5)</f>
        <v>130</v>
      </c>
      <c r="E5" s="16" t="str">
        <f t="shared" ref="E5:E11" si="1">IF(D5&gt;=160,"合格","")</f>
        <v/>
      </c>
    </row>
    <row r="6" spans="1:5">
      <c r="A6" s="16" t="s">
        <v>42</v>
      </c>
      <c r="B6" s="16">
        <v>90</v>
      </c>
      <c r="C6" s="16">
        <v>75</v>
      </c>
      <c r="D6" s="16">
        <f t="shared" si="0"/>
        <v>165</v>
      </c>
      <c r="E6" s="16" t="str">
        <f t="shared" si="1"/>
        <v>合格</v>
      </c>
    </row>
    <row r="7" spans="1:5">
      <c r="A7" s="16" t="s">
        <v>43</v>
      </c>
      <c r="B7" s="16">
        <v>95</v>
      </c>
      <c r="C7" s="16">
        <v>80</v>
      </c>
      <c r="D7" s="16">
        <f t="shared" si="0"/>
        <v>175</v>
      </c>
      <c r="E7" s="16" t="str">
        <f t="shared" si="1"/>
        <v>合格</v>
      </c>
    </row>
    <row r="8" spans="1:5">
      <c r="A8" s="16" t="s">
        <v>44</v>
      </c>
      <c r="B8" s="16">
        <v>80</v>
      </c>
      <c r="C8" s="16">
        <v>92</v>
      </c>
      <c r="D8" s="16">
        <f t="shared" si="0"/>
        <v>172</v>
      </c>
      <c r="E8" s="16" t="str">
        <f t="shared" si="1"/>
        <v>合格</v>
      </c>
    </row>
    <row r="9" spans="1:5">
      <c r="A9" s="16" t="s">
        <v>45</v>
      </c>
      <c r="B9" s="16">
        <v>75</v>
      </c>
      <c r="C9" s="16">
        <v>70</v>
      </c>
      <c r="D9" s="16">
        <f t="shared" si="0"/>
        <v>145</v>
      </c>
      <c r="E9" s="16" t="str">
        <f t="shared" si="1"/>
        <v/>
      </c>
    </row>
    <row r="10" spans="1:5">
      <c r="A10" s="16" t="s">
        <v>46</v>
      </c>
      <c r="B10" s="16">
        <v>82</v>
      </c>
      <c r="C10" s="16">
        <v>95</v>
      </c>
      <c r="D10" s="16">
        <f t="shared" si="0"/>
        <v>177</v>
      </c>
      <c r="E10" s="16" t="str">
        <f t="shared" si="1"/>
        <v>合格</v>
      </c>
    </row>
    <row r="11" spans="1:5">
      <c r="A11" s="16" t="s">
        <v>47</v>
      </c>
      <c r="B11" s="16">
        <v>80</v>
      </c>
      <c r="C11" s="16">
        <v>75</v>
      </c>
      <c r="D11" s="16">
        <f t="shared" si="0"/>
        <v>155</v>
      </c>
      <c r="E11" s="16" t="str">
        <f t="shared" si="1"/>
        <v/>
      </c>
    </row>
    <row r="12" spans="1:5">
      <c r="A12" s="21" t="s">
        <v>48</v>
      </c>
      <c r="B12" s="22">
        <f>AVERAGE(B4:B11)</f>
        <v>79.625</v>
      </c>
      <c r="C12" s="22">
        <f>AVERAGE(C4:C11)</f>
        <v>79</v>
      </c>
      <c r="D12" s="22">
        <f>AVERAGE(D4:D11)</f>
        <v>158.625</v>
      </c>
      <c r="E12" s="16"/>
    </row>
  </sheetData>
  <protectedRanges>
    <protectedRange algorithmName="SHA-512" hashValue="71SghLNLmesIaWnG7JPECs9r+rP6pYA7bU7aOz05tgKAXQXM5ThKX0la0tuiDwOXpJwAY44IaCsD1MNXewKo3A==" saltValue="ZpP8VJ/eXwp+HDkmXZtjZA==" spinCount="100000" sqref="B4:C11" name="範囲1"/>
  </protectedRange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072B8-8B50-4E98-8BC4-E9EBB3DB54C1}">
  <dimension ref="A1:F11"/>
  <sheetViews>
    <sheetView zoomScaleNormal="100" workbookViewId="0"/>
  </sheetViews>
  <sheetFormatPr defaultColWidth="8.625" defaultRowHeight="18.75"/>
  <cols>
    <col min="1" max="1" width="5.75" style="24" customWidth="1"/>
    <col min="2" max="16384" width="8.625" style="24"/>
  </cols>
  <sheetData>
    <row r="1" spans="1:6" ht="19.5">
      <c r="A1" s="23" t="s">
        <v>49</v>
      </c>
      <c r="F1" s="24" t="s">
        <v>50</v>
      </c>
    </row>
    <row r="3" spans="1:6">
      <c r="A3" s="25"/>
      <c r="B3" s="25"/>
      <c r="C3" s="26" t="s">
        <v>51</v>
      </c>
      <c r="D3" s="26" t="s">
        <v>52</v>
      </c>
      <c r="E3" s="26" t="s">
        <v>53</v>
      </c>
      <c r="F3" s="26" t="s">
        <v>54</v>
      </c>
    </row>
    <row r="4" spans="1:6" ht="22.5" customHeight="1">
      <c r="A4" s="27" t="s">
        <v>55</v>
      </c>
      <c r="B4" s="27"/>
      <c r="C4" s="28">
        <v>2500</v>
      </c>
      <c r="D4" s="28">
        <f>C11</f>
        <v>4580</v>
      </c>
      <c r="E4" s="28">
        <f t="shared" ref="E4:F4" si="0">D11</f>
        <v>5650</v>
      </c>
      <c r="F4" s="28">
        <f t="shared" si="0"/>
        <v>5670</v>
      </c>
    </row>
    <row r="5" spans="1:6" ht="22.5" customHeight="1">
      <c r="A5" s="41" t="s">
        <v>56</v>
      </c>
      <c r="B5" s="41"/>
      <c r="C5" s="29">
        <v>3630</v>
      </c>
      <c r="D5" s="29">
        <v>2780</v>
      </c>
      <c r="E5" s="29">
        <v>3130</v>
      </c>
      <c r="F5" s="29">
        <v>3480</v>
      </c>
    </row>
    <row r="6" spans="1:6" ht="22.5" customHeight="1">
      <c r="A6" s="41" t="s">
        <v>57</v>
      </c>
      <c r="B6" s="41"/>
      <c r="C6" s="29">
        <v>1840</v>
      </c>
      <c r="D6" s="29">
        <v>910</v>
      </c>
      <c r="E6" s="29">
        <v>1180</v>
      </c>
      <c r="F6" s="29">
        <v>1260</v>
      </c>
    </row>
    <row r="7" spans="1:6" ht="22.5" customHeight="1">
      <c r="A7" s="42" t="s">
        <v>58</v>
      </c>
      <c r="B7" s="42"/>
      <c r="C7" s="28">
        <f>SUM(C5:C6)</f>
        <v>5470</v>
      </c>
      <c r="D7" s="28">
        <f t="shared" ref="D7:F7" si="1">SUM(D5:D6)</f>
        <v>3690</v>
      </c>
      <c r="E7" s="28">
        <f t="shared" si="1"/>
        <v>4310</v>
      </c>
      <c r="F7" s="28">
        <f t="shared" si="1"/>
        <v>4740</v>
      </c>
    </row>
    <row r="8" spans="1:6" ht="22.5" customHeight="1">
      <c r="A8" s="41" t="s">
        <v>59</v>
      </c>
      <c r="B8" s="41"/>
      <c r="C8" s="29">
        <v>2110</v>
      </c>
      <c r="D8" s="29">
        <v>2000</v>
      </c>
      <c r="E8" s="29">
        <v>2840</v>
      </c>
      <c r="F8" s="29">
        <v>3010</v>
      </c>
    </row>
    <row r="9" spans="1:6" ht="22.5" customHeight="1">
      <c r="A9" s="41" t="s">
        <v>60</v>
      </c>
      <c r="B9" s="41"/>
      <c r="C9" s="29">
        <v>1280</v>
      </c>
      <c r="D9" s="29">
        <v>620</v>
      </c>
      <c r="E9" s="29">
        <v>1450</v>
      </c>
      <c r="F9" s="29">
        <v>890</v>
      </c>
    </row>
    <row r="10" spans="1:6" ht="22.5" customHeight="1">
      <c r="A10" s="27" t="s">
        <v>61</v>
      </c>
      <c r="B10" s="27"/>
      <c r="C10" s="28">
        <f>SUM(C8:C9)</f>
        <v>3390</v>
      </c>
      <c r="D10" s="28">
        <f t="shared" ref="D10:F10" si="2">SUM(D8:D9)</f>
        <v>2620</v>
      </c>
      <c r="E10" s="28">
        <f t="shared" si="2"/>
        <v>4290</v>
      </c>
      <c r="F10" s="28">
        <f t="shared" si="2"/>
        <v>3900</v>
      </c>
    </row>
    <row r="11" spans="1:6" ht="22.5" customHeight="1">
      <c r="A11" s="27" t="s">
        <v>62</v>
      </c>
      <c r="B11" s="27"/>
      <c r="C11" s="28">
        <f>C4+C7-C10</f>
        <v>4580</v>
      </c>
      <c r="D11" s="28">
        <f t="shared" ref="D11:F11" si="3">D4+D7-D10</f>
        <v>5650</v>
      </c>
      <c r="E11" s="28">
        <f t="shared" si="3"/>
        <v>5670</v>
      </c>
      <c r="F11" s="28">
        <f t="shared" si="3"/>
        <v>6510</v>
      </c>
    </row>
  </sheetData>
  <mergeCells count="5">
    <mergeCell ref="A5:B5"/>
    <mergeCell ref="A6:B6"/>
    <mergeCell ref="A7:B7"/>
    <mergeCell ref="A8:B8"/>
    <mergeCell ref="A9:B9"/>
  </mergeCells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02117-101F-42C2-B96A-D8C3605AF5FE}">
  <dimension ref="A1:F11"/>
  <sheetViews>
    <sheetView zoomScaleNormal="100" workbookViewId="0"/>
  </sheetViews>
  <sheetFormatPr defaultColWidth="8.625" defaultRowHeight="18.75"/>
  <cols>
    <col min="1" max="1" width="5.75" style="24" customWidth="1"/>
    <col min="2" max="16384" width="8.625" style="24"/>
  </cols>
  <sheetData>
    <row r="1" spans="1:6" ht="19.5">
      <c r="A1" s="23" t="s">
        <v>49</v>
      </c>
      <c r="F1" s="24" t="s">
        <v>50</v>
      </c>
    </row>
    <row r="3" spans="1:6">
      <c r="A3" s="25"/>
      <c r="B3" s="25"/>
      <c r="C3" s="26" t="s">
        <v>51</v>
      </c>
      <c r="D3" s="26" t="s">
        <v>52</v>
      </c>
      <c r="E3" s="26" t="s">
        <v>53</v>
      </c>
      <c r="F3" s="26" t="s">
        <v>54</v>
      </c>
    </row>
    <row r="4" spans="1:6" ht="22.5" customHeight="1">
      <c r="A4" s="27" t="s">
        <v>55</v>
      </c>
      <c r="B4" s="27"/>
      <c r="C4" s="28">
        <v>2500</v>
      </c>
      <c r="D4" s="28">
        <f>C11</f>
        <v>4580</v>
      </c>
      <c r="E4" s="28">
        <f t="shared" ref="E4:F4" si="0">D11</f>
        <v>5650</v>
      </c>
      <c r="F4" s="28">
        <f t="shared" si="0"/>
        <v>5670</v>
      </c>
    </row>
    <row r="5" spans="1:6" ht="22.5" customHeight="1">
      <c r="A5" s="41" t="s">
        <v>56</v>
      </c>
      <c r="B5" s="41"/>
      <c r="C5" s="29">
        <v>3630</v>
      </c>
      <c r="D5" s="29">
        <v>2780</v>
      </c>
      <c r="E5" s="29">
        <v>3130</v>
      </c>
      <c r="F5" s="29">
        <v>3480</v>
      </c>
    </row>
    <row r="6" spans="1:6" ht="22.5" customHeight="1">
      <c r="A6" s="41" t="s">
        <v>57</v>
      </c>
      <c r="B6" s="41"/>
      <c r="C6" s="29">
        <v>1840</v>
      </c>
      <c r="D6" s="29">
        <v>910</v>
      </c>
      <c r="E6" s="29">
        <v>1180</v>
      </c>
      <c r="F6" s="29">
        <v>1260</v>
      </c>
    </row>
    <row r="7" spans="1:6" ht="22.5" customHeight="1">
      <c r="A7" s="42" t="s">
        <v>58</v>
      </c>
      <c r="B7" s="42"/>
      <c r="C7" s="28">
        <f>SUM(C5:C6)</f>
        <v>5470</v>
      </c>
      <c r="D7" s="28">
        <f t="shared" ref="D7:F7" si="1">SUM(D5:D6)</f>
        <v>3690</v>
      </c>
      <c r="E7" s="28">
        <f t="shared" si="1"/>
        <v>4310</v>
      </c>
      <c r="F7" s="28">
        <f t="shared" si="1"/>
        <v>4740</v>
      </c>
    </row>
    <row r="8" spans="1:6" ht="22.5" customHeight="1">
      <c r="A8" s="41" t="s">
        <v>59</v>
      </c>
      <c r="B8" s="41"/>
      <c r="C8" s="29">
        <v>2110</v>
      </c>
      <c r="D8" s="29">
        <v>2000</v>
      </c>
      <c r="E8" s="29">
        <v>2840</v>
      </c>
      <c r="F8" s="29">
        <v>3010</v>
      </c>
    </row>
    <row r="9" spans="1:6" ht="22.5" customHeight="1">
      <c r="A9" s="41" t="s">
        <v>60</v>
      </c>
      <c r="B9" s="41"/>
      <c r="C9" s="29">
        <v>1280</v>
      </c>
      <c r="D9" s="29">
        <v>620</v>
      </c>
      <c r="E9" s="29">
        <v>1450</v>
      </c>
      <c r="F9" s="29">
        <v>890</v>
      </c>
    </row>
    <row r="10" spans="1:6" ht="22.5" customHeight="1">
      <c r="A10" s="27" t="s">
        <v>61</v>
      </c>
      <c r="B10" s="27"/>
      <c r="C10" s="28">
        <f>SUM(C8:C9)</f>
        <v>3390</v>
      </c>
      <c r="D10" s="28">
        <f t="shared" ref="D10:F10" si="2">SUM(D8:D9)</f>
        <v>2620</v>
      </c>
      <c r="E10" s="28">
        <f t="shared" si="2"/>
        <v>4290</v>
      </c>
      <c r="F10" s="28">
        <f t="shared" si="2"/>
        <v>3900</v>
      </c>
    </row>
    <row r="11" spans="1:6" ht="22.5" customHeight="1">
      <c r="A11" s="27" t="s">
        <v>62</v>
      </c>
      <c r="B11" s="27"/>
      <c r="C11" s="28">
        <f>C4+C7-C10</f>
        <v>4580</v>
      </c>
      <c r="D11" s="28">
        <f t="shared" ref="D11:F11" si="3">D4+D7-D10</f>
        <v>5650</v>
      </c>
      <c r="E11" s="28">
        <f t="shared" si="3"/>
        <v>5670</v>
      </c>
      <c r="F11" s="28">
        <f t="shared" si="3"/>
        <v>6510</v>
      </c>
    </row>
  </sheetData>
  <mergeCells count="5">
    <mergeCell ref="A5:B5"/>
    <mergeCell ref="A6:B6"/>
    <mergeCell ref="A7:B7"/>
    <mergeCell ref="A8:B8"/>
    <mergeCell ref="A9:B9"/>
  </mergeCells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87BFE-E9CA-4462-96EC-B80037A3805E}">
  <dimension ref="A1:F11"/>
  <sheetViews>
    <sheetView zoomScaleNormal="100" workbookViewId="0"/>
  </sheetViews>
  <sheetFormatPr defaultColWidth="8.625" defaultRowHeight="18.75"/>
  <cols>
    <col min="1" max="1" width="5.75" style="24" customWidth="1"/>
    <col min="2" max="16384" width="8.625" style="24"/>
  </cols>
  <sheetData>
    <row r="1" spans="1:6" ht="19.5">
      <c r="A1" s="23" t="s">
        <v>49</v>
      </c>
      <c r="F1" s="24" t="s">
        <v>50</v>
      </c>
    </row>
    <row r="3" spans="1:6">
      <c r="A3" s="25"/>
      <c r="B3" s="25"/>
      <c r="C3" s="26" t="s">
        <v>51</v>
      </c>
      <c r="D3" s="26" t="s">
        <v>52</v>
      </c>
      <c r="E3" s="26" t="s">
        <v>53</v>
      </c>
      <c r="F3" s="26" t="s">
        <v>54</v>
      </c>
    </row>
    <row r="4" spans="1:6" ht="22.5" customHeight="1">
      <c r="A4" s="27" t="s">
        <v>55</v>
      </c>
      <c r="B4" s="27"/>
      <c r="C4" s="28">
        <v>2500</v>
      </c>
      <c r="D4" s="28">
        <f>C11</f>
        <v>4580</v>
      </c>
      <c r="E4" s="28">
        <f t="shared" ref="E4:F4" si="0">D11</f>
        <v>5650</v>
      </c>
      <c r="F4" s="28">
        <f t="shared" si="0"/>
        <v>5670</v>
      </c>
    </row>
    <row r="5" spans="1:6" ht="22.5" customHeight="1">
      <c r="A5" s="41" t="s">
        <v>56</v>
      </c>
      <c r="B5" s="41"/>
      <c r="C5" s="29">
        <v>3630</v>
      </c>
      <c r="D5" s="29">
        <v>2780</v>
      </c>
      <c r="E5" s="29">
        <v>3130</v>
      </c>
      <c r="F5" s="29">
        <v>3480</v>
      </c>
    </row>
    <row r="6" spans="1:6" ht="22.5" customHeight="1">
      <c r="A6" s="41" t="s">
        <v>57</v>
      </c>
      <c r="B6" s="41"/>
      <c r="C6" s="29">
        <v>1840</v>
      </c>
      <c r="D6" s="29">
        <v>910</v>
      </c>
      <c r="E6" s="29">
        <v>1180</v>
      </c>
      <c r="F6" s="29">
        <v>1260</v>
      </c>
    </row>
    <row r="7" spans="1:6" ht="22.5" customHeight="1">
      <c r="A7" s="42" t="s">
        <v>58</v>
      </c>
      <c r="B7" s="42"/>
      <c r="C7" s="28">
        <f>SUM(C5:C6)</f>
        <v>5470</v>
      </c>
      <c r="D7" s="28">
        <f t="shared" ref="D7:F7" si="1">SUM(D5:D6)</f>
        <v>3690</v>
      </c>
      <c r="E7" s="28">
        <f t="shared" si="1"/>
        <v>4310</v>
      </c>
      <c r="F7" s="28">
        <f t="shared" si="1"/>
        <v>4740</v>
      </c>
    </row>
    <row r="8" spans="1:6" ht="22.5" customHeight="1">
      <c r="A8" s="41" t="s">
        <v>59</v>
      </c>
      <c r="B8" s="41"/>
      <c r="C8" s="29">
        <v>2110</v>
      </c>
      <c r="D8" s="29">
        <v>2000</v>
      </c>
      <c r="E8" s="29">
        <v>2840</v>
      </c>
      <c r="F8" s="29">
        <v>3010</v>
      </c>
    </row>
    <row r="9" spans="1:6" ht="22.5" customHeight="1">
      <c r="A9" s="41" t="s">
        <v>60</v>
      </c>
      <c r="B9" s="41"/>
      <c r="C9" s="29">
        <v>1280</v>
      </c>
      <c r="D9" s="29">
        <v>620</v>
      </c>
      <c r="E9" s="29">
        <v>1450</v>
      </c>
      <c r="F9" s="29">
        <v>890</v>
      </c>
    </row>
    <row r="10" spans="1:6" ht="22.5" customHeight="1">
      <c r="A10" s="27" t="s">
        <v>61</v>
      </c>
      <c r="B10" s="27"/>
      <c r="C10" s="28">
        <f>SUM(C8:C9)</f>
        <v>3390</v>
      </c>
      <c r="D10" s="28">
        <f t="shared" ref="D10:F10" si="2">SUM(D8:D9)</f>
        <v>2620</v>
      </c>
      <c r="E10" s="28">
        <f t="shared" si="2"/>
        <v>4290</v>
      </c>
      <c r="F10" s="28">
        <f t="shared" si="2"/>
        <v>3900</v>
      </c>
    </row>
    <row r="11" spans="1:6" ht="22.5" customHeight="1">
      <c r="A11" s="27" t="s">
        <v>62</v>
      </c>
      <c r="B11" s="27"/>
      <c r="C11" s="28">
        <f>C4+C7-C10</f>
        <v>4580</v>
      </c>
      <c r="D11" s="28">
        <f t="shared" ref="D11:F11" si="3">D4+D7-D10</f>
        <v>5650</v>
      </c>
      <c r="E11" s="28">
        <f t="shared" si="3"/>
        <v>5670</v>
      </c>
      <c r="F11" s="28">
        <f t="shared" si="3"/>
        <v>6510</v>
      </c>
    </row>
  </sheetData>
  <mergeCells count="5">
    <mergeCell ref="A5:B5"/>
    <mergeCell ref="A6:B6"/>
    <mergeCell ref="A7:B7"/>
    <mergeCell ref="A8:B8"/>
    <mergeCell ref="A9:B9"/>
  </mergeCells>
  <phoneticPr fontId="4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井上 香緒里</cp:lastModifiedBy>
  <dcterms:created xsi:type="dcterms:W3CDTF">2023-10-13T09:24:25Z</dcterms:created>
  <dcterms:modified xsi:type="dcterms:W3CDTF">2024-04-30T10:14:27Z</dcterms:modified>
</cp:coreProperties>
</file>